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ЭтаКнига"/>
  <mc:AlternateContent xmlns:mc="http://schemas.openxmlformats.org/markup-compatibility/2006">
    <mc:Choice Requires="x15">
      <x15ac:absPath xmlns:x15ac="http://schemas.microsoft.com/office/spreadsheetml/2010/11/ac" url="https://d.docs.live.net/449e98bf96733974/queensway-exchange/"/>
    </mc:Choice>
  </mc:AlternateContent>
  <xr:revisionPtr revIDLastSave="131" documentId="13_ncr:1_{7BDDE9FD-E864-4BC4-89D0-4761B2D3DA83}" xr6:coauthVersionLast="45" xr6:coauthVersionMax="45" xr10:uidLastSave="{C91117FF-B489-49E0-8015-D9BC6BE041F4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Area" localSheetId="0">page1!$A$1:$AL$136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36" i="2" l="1"/>
  <c r="K136" i="2"/>
  <c r="A136" i="2"/>
  <c r="I120" i="2" l="1"/>
  <c r="D72" i="2" l="1"/>
  <c r="BY33" i="2"/>
  <c r="BZ33" i="2"/>
  <c r="CA33" i="2"/>
  <c r="CB33" i="2"/>
  <c r="BT33" i="2"/>
  <c r="BU33" i="2"/>
  <c r="BV33" i="2"/>
  <c r="BW33" i="2"/>
  <c r="BY34" i="2"/>
  <c r="BZ34" i="2"/>
  <c r="CA34" i="2"/>
  <c r="CB34" i="2"/>
  <c r="BT34" i="2"/>
  <c r="BU34" i="2"/>
  <c r="BV34" i="2"/>
  <c r="BW34" i="2"/>
  <c r="BY36" i="2"/>
  <c r="BZ36" i="2"/>
  <c r="CA36" i="2"/>
  <c r="CB36" i="2"/>
  <c r="BT36" i="2"/>
  <c r="BU36" i="2"/>
  <c r="BV36" i="2"/>
  <c r="BW36" i="2"/>
  <c r="BY37" i="2"/>
  <c r="BZ37" i="2"/>
  <c r="CA37" i="2"/>
  <c r="CB37" i="2"/>
  <c r="BT37" i="2"/>
  <c r="BU37" i="2"/>
  <c r="BV37" i="2"/>
  <c r="BW37" i="2"/>
  <c r="BY38" i="2"/>
  <c r="BZ38" i="2"/>
  <c r="CA38" i="2"/>
  <c r="CB38" i="2"/>
  <c r="BT38" i="2"/>
  <c r="BU38" i="2"/>
  <c r="BV38" i="2"/>
  <c r="BW38" i="2"/>
  <c r="BW39" i="2"/>
  <c r="CB39" i="2"/>
  <c r="BY39" i="2"/>
  <c r="BZ39" i="2"/>
  <c r="CA39" i="2"/>
  <c r="BT39" i="2"/>
  <c r="BU39" i="2"/>
  <c r="BV39" i="2"/>
  <c r="AI17" i="2"/>
  <c r="AK42" i="2"/>
  <c r="AK44" i="2"/>
  <c r="AK46" i="2"/>
  <c r="AK48" i="2"/>
  <c r="AK40" i="2"/>
  <c r="AE72" i="2"/>
  <c r="CE34" i="2" l="1"/>
  <c r="CC39" i="2"/>
  <c r="CE38" i="2"/>
  <c r="CD38" i="2"/>
  <c r="CE37" i="2"/>
  <c r="CD37" i="2"/>
  <c r="CE36" i="2"/>
  <c r="CC36" i="2"/>
  <c r="CD34" i="2"/>
  <c r="CE33" i="2"/>
  <c r="CD33" i="2"/>
  <c r="CD36" i="2"/>
  <c r="CC34" i="2"/>
  <c r="CE39" i="2"/>
  <c r="CC38" i="2"/>
  <c r="CC33" i="2"/>
  <c r="CD39" i="2"/>
  <c r="CC37" i="2"/>
</calcChain>
</file>

<file path=xl/sharedStrings.xml><?xml version="1.0" encoding="utf-8"?>
<sst xmlns="http://schemas.openxmlformats.org/spreadsheetml/2006/main" count="299" uniqueCount="215">
  <si>
    <t>Document</t>
  </si>
  <si>
    <t>Issued</t>
  </si>
  <si>
    <t>Valid Until</t>
  </si>
  <si>
    <t>Address:</t>
  </si>
  <si>
    <t>Certificate Number</t>
  </si>
  <si>
    <t>Date Issued</t>
  </si>
  <si>
    <t>Place Issued</t>
  </si>
  <si>
    <t>Course/Certificate</t>
  </si>
  <si>
    <t>Company</t>
  </si>
  <si>
    <t>Vessel</t>
  </si>
  <si>
    <t>DWT</t>
  </si>
  <si>
    <t>Rank</t>
  </si>
  <si>
    <t>Type</t>
  </si>
  <si>
    <t>Number</t>
  </si>
  <si>
    <t>Main Engine</t>
  </si>
  <si>
    <t xml:space="preserve"> Seaman's Book: </t>
  </si>
  <si>
    <t>Country</t>
  </si>
  <si>
    <t>Name of school</t>
  </si>
  <si>
    <t>From</t>
  </si>
  <si>
    <t>Till</t>
  </si>
  <si>
    <t>Type of Degree</t>
  </si>
  <si>
    <t>Grade</t>
  </si>
  <si>
    <t>(Last 5 Vessels)</t>
  </si>
  <si>
    <t xml:space="preserve"> Date of application:</t>
  </si>
  <si>
    <t>I understand that my working contract will be cancelled without</t>
  </si>
  <si>
    <t>notifying if any of submitted documents are voted or false.</t>
  </si>
  <si>
    <t xml:space="preserve">Name: </t>
  </si>
  <si>
    <t xml:space="preserve">Position applied for: </t>
  </si>
  <si>
    <t>Flag</t>
  </si>
  <si>
    <t>Sign on</t>
  </si>
  <si>
    <t>y.o</t>
  </si>
  <si>
    <t>Person in charge name</t>
  </si>
  <si>
    <t>Seafarer's Signature:</t>
  </si>
  <si>
    <t>Overall size:</t>
  </si>
  <si>
    <t>Shoes size:</t>
  </si>
  <si>
    <t>Accept for employment onboard vessel</t>
  </si>
  <si>
    <t>Name</t>
  </si>
  <si>
    <t>ME</t>
  </si>
  <si>
    <t>HP</t>
  </si>
  <si>
    <t>Vemaoil</t>
  </si>
  <si>
    <t>Panama</t>
  </si>
  <si>
    <t>tanker</t>
  </si>
  <si>
    <t>Deutz</t>
  </si>
  <si>
    <t>Vemachem I</t>
  </si>
  <si>
    <t>Malta</t>
  </si>
  <si>
    <t>ch.tanker</t>
  </si>
  <si>
    <t>Akasaka</t>
  </si>
  <si>
    <t>Vemachem III</t>
  </si>
  <si>
    <t>Vemachem IV</t>
  </si>
  <si>
    <t>Hanshin</t>
  </si>
  <si>
    <t>Vemaoil V</t>
  </si>
  <si>
    <t>Man</t>
  </si>
  <si>
    <t>Vemaoil VI</t>
  </si>
  <si>
    <t>Yanmar</t>
  </si>
  <si>
    <t>Vemachem VII</t>
  </si>
  <si>
    <t>Ito Tekko</t>
  </si>
  <si>
    <t>Vemaoil VIII</t>
  </si>
  <si>
    <t>Mak</t>
  </si>
  <si>
    <t>Vemaoil IX</t>
  </si>
  <si>
    <t>Daihatsu</t>
  </si>
  <si>
    <t>Vemaoil XI</t>
  </si>
  <si>
    <t>Vemaoil XV</t>
  </si>
  <si>
    <t>Wilmington</t>
  </si>
  <si>
    <t>Greece</t>
  </si>
  <si>
    <t>Vemaoil XXV</t>
  </si>
  <si>
    <t>Pielstick</t>
  </si>
  <si>
    <t>Vemaocean</t>
  </si>
  <si>
    <t>B&amp;W</t>
  </si>
  <si>
    <t>Vemabaltic</t>
  </si>
  <si>
    <t>Bonavis</t>
  </si>
  <si>
    <t>bulker</t>
  </si>
  <si>
    <t>Southern Star I</t>
  </si>
  <si>
    <t>Sulzer</t>
  </si>
  <si>
    <t>Gemini S</t>
  </si>
  <si>
    <t>Vemamagna</t>
  </si>
  <si>
    <t>Semt-Pielstick</t>
  </si>
  <si>
    <t xml:space="preserve"> </t>
  </si>
  <si>
    <t>Daewoo</t>
  </si>
  <si>
    <t>Queensway Navigation</t>
  </si>
  <si>
    <t>Maritime Enterprises</t>
  </si>
  <si>
    <t>( filling does not guarantee employment)</t>
  </si>
  <si>
    <t>Master</t>
  </si>
  <si>
    <t>Sign off</t>
  </si>
  <si>
    <t>Dur</t>
  </si>
  <si>
    <t>Nationality:</t>
  </si>
  <si>
    <t>Father's name:</t>
  </si>
  <si>
    <t>First Name:</t>
  </si>
  <si>
    <t>Airport:</t>
  </si>
  <si>
    <t>Age:</t>
  </si>
  <si>
    <t>Tel.:</t>
  </si>
  <si>
    <t xml:space="preserve"> Valid visa:</t>
  </si>
  <si>
    <t xml:space="preserve"> Passport:</t>
  </si>
  <si>
    <t xml:space="preserve"> Watchkeeping Certificate, II/4, ( Deck)</t>
  </si>
  <si>
    <t xml:space="preserve"> Watchkeeping Certificate, II/5, ( Deck)</t>
  </si>
  <si>
    <t xml:space="preserve"> Watchkeeping Certificate, III/4, ( Engine)</t>
  </si>
  <si>
    <t xml:space="preserve"> Watchkeeping Certificate, III/5, ( Engine)</t>
  </si>
  <si>
    <t>Next Of Kin:</t>
  </si>
  <si>
    <t>Photo</t>
  </si>
  <si>
    <t>Chief Mate</t>
  </si>
  <si>
    <t>Officer In Charge Of A Navigational Watch</t>
  </si>
  <si>
    <t>Chief Engineer</t>
  </si>
  <si>
    <t>Second Engineer</t>
  </si>
  <si>
    <t>Officer In Charge Of An Engineering Watch</t>
  </si>
  <si>
    <t>First Class Electroengineer</t>
  </si>
  <si>
    <t>Second Class Electroengineer</t>
  </si>
  <si>
    <t xml:space="preserve"> Cook Certificate</t>
  </si>
  <si>
    <t>Seaman's No:</t>
  </si>
  <si>
    <t>Country/Grade</t>
  </si>
  <si>
    <t xml:space="preserve"> Endorsement for certificate of competency</t>
  </si>
  <si>
    <t>Years with operator</t>
  </si>
  <si>
    <t>Years in rank</t>
  </si>
  <si>
    <t>Years watchkeeping</t>
  </si>
  <si>
    <t>Years on this type of tankers (petroleum)</t>
  </si>
  <si>
    <t>PERSONAL DETAILS:</t>
  </si>
  <si>
    <t>MARINE EDUCATION:</t>
  </si>
  <si>
    <t>SEA EXPERIENCE:</t>
  </si>
  <si>
    <t>REFERENCES FOR PREVIOUS SEA SERVISE</t>
  </si>
  <si>
    <t>CERTIFICATES:</t>
  </si>
  <si>
    <t>Service</t>
  </si>
  <si>
    <t xml:space="preserve">Years on all type of tankers </t>
  </si>
  <si>
    <t>Title</t>
  </si>
  <si>
    <t>Place</t>
  </si>
  <si>
    <t>Date</t>
  </si>
  <si>
    <t>Days</t>
  </si>
  <si>
    <t>CERTIFICATE OF COMPETENCY - ENDORSEMENT:</t>
  </si>
  <si>
    <t>OFFICER'S MATRIX:</t>
  </si>
  <si>
    <t>SHIP'S OPERATOR SEMINARS:</t>
  </si>
  <si>
    <t xml:space="preserve">                                          Chapter 6</t>
  </si>
  <si>
    <t>Interviewed and accepted for proposal to principals</t>
  </si>
  <si>
    <t>Signature:</t>
  </si>
  <si>
    <t>CES/STCW</t>
  </si>
  <si>
    <t>IDENTITIFICATION DOCUMENTS:</t>
  </si>
  <si>
    <t>CES*/English</t>
  </si>
  <si>
    <t>Telephone</t>
  </si>
  <si>
    <t>Surname:</t>
  </si>
  <si>
    <t>Post applied for:</t>
  </si>
  <si>
    <t>Date Of Birth:</t>
  </si>
  <si>
    <t>Mobile:</t>
  </si>
  <si>
    <t>Home tel:</t>
  </si>
  <si>
    <t>Skype:</t>
  </si>
  <si>
    <t>E-mail:</t>
  </si>
  <si>
    <t>Relationship:</t>
  </si>
  <si>
    <t>Queensway Services Ltd.</t>
  </si>
  <si>
    <t>Personal ID:</t>
  </si>
  <si>
    <t>For Client's Use Only</t>
  </si>
  <si>
    <t xml:space="preserve"> Personal Survival Techniques, A-VI/1-1</t>
  </si>
  <si>
    <t xml:space="preserve"> Fire prevention And Firefighting, A-VI/1-2</t>
  </si>
  <si>
    <t xml:space="preserve"> Elementary First Aid, A-VI/1-3</t>
  </si>
  <si>
    <t xml:space="preserve"> Personal Safety And Social Responsibilities, A-VI/1-4</t>
  </si>
  <si>
    <t xml:space="preserve"> Proficiency In Survival Craft And Rescue Boats, A-VI/2-1</t>
  </si>
  <si>
    <t xml:space="preserve"> Advanced Firefighting, A-VI/3</t>
  </si>
  <si>
    <t xml:space="preserve"> Medical First Aid, A-VI/4-1</t>
  </si>
  <si>
    <t xml:space="preserve"> Medical Care, A-VI/4-2</t>
  </si>
  <si>
    <t xml:space="preserve"> Basic Training For Oil And Chemical Tanker, A-V/1-1-1</t>
  </si>
  <si>
    <t xml:space="preserve"> Adv. Training For Oil Tanker Cargo Operation, A-V/1-1-2</t>
  </si>
  <si>
    <t xml:space="preserve"> Adv.Training For Chem. Tanker Cargo Operation, A-V/1-1-3</t>
  </si>
  <si>
    <t xml:space="preserve"> Use Of Crude Oil Washing System</t>
  </si>
  <si>
    <t xml:space="preserve"> Use Of Inert Gas System</t>
  </si>
  <si>
    <t xml:space="preserve"> GMDSS Radio Operator, IV/2</t>
  </si>
  <si>
    <t xml:space="preserve"> Endorsement for GMDSS Radio Operator, IV/2</t>
  </si>
  <si>
    <t xml:space="preserve"> Automatic  Radar Plotting Aids (ARPA), B-I/12 P.18</t>
  </si>
  <si>
    <t xml:space="preserve"> Radar Observation and Plotting, B-I/12 P.2</t>
  </si>
  <si>
    <t xml:space="preserve"> Bridge Team and Resource Management, A-VIII/2</t>
  </si>
  <si>
    <t xml:space="preserve"> Engine Room Resource Management, A-VIII/2</t>
  </si>
  <si>
    <t xml:space="preserve"> Leadership And Teamwork, A-II/2, A-III/2</t>
  </si>
  <si>
    <t xml:space="preserve"> Use of Electronic Chart (ECDIS), B-I/12</t>
  </si>
  <si>
    <t xml:space="preserve"> Ship's Handling Certificate, B-I/12</t>
  </si>
  <si>
    <t xml:space="preserve"> Shipboard Safety Officer, A-II/2, A-III/3</t>
  </si>
  <si>
    <t xml:space="preserve"> Cargo And Ballast Operations, A-I/12</t>
  </si>
  <si>
    <t xml:space="preserve"> Ship Security Officer (SSO), A-VI/5</t>
  </si>
  <si>
    <t xml:space="preserve"> Security Awareness Training, A-VI/6-1</t>
  </si>
  <si>
    <t xml:space="preserve"> Training For Seafarers Designated Security Duties, A-VI/6-2</t>
  </si>
  <si>
    <t xml:space="preserve"> Chemical Blood Test Examination</t>
  </si>
  <si>
    <t xml:space="preserve"> Chest X-ray Examination</t>
  </si>
  <si>
    <t xml:space="preserve"> Physical Examination Certificate</t>
  </si>
  <si>
    <t xml:space="preserve"> Pre-employment Drug And Alcohol Screen Test</t>
  </si>
  <si>
    <t xml:space="preserve"> Yellow Fever Vaccination Certificate</t>
  </si>
  <si>
    <t>Georgia</t>
  </si>
  <si>
    <t>Number RF-04-01-012</t>
  </si>
  <si>
    <t>Revision: 1</t>
  </si>
  <si>
    <t>Page 1 of 2</t>
  </si>
  <si>
    <t>Page 2 of 2</t>
  </si>
  <si>
    <t>Address: 1 Memed Abashidze Avenue, Batumi, Georgia</t>
  </si>
  <si>
    <t>Issue Date: 27.05.2020</t>
  </si>
  <si>
    <t xml:space="preserve"> Carrying Of Hazardous Substances In Solid Form, B-V/ b</t>
  </si>
  <si>
    <t xml:space="preserve"> Carrying Of Hazardous Substances In Packaged Form, B-V/c</t>
  </si>
  <si>
    <t xml:space="preserve"> MLC 2006 Familiarization</t>
  </si>
  <si>
    <t>Risk Assessment &amp; Incident Investigation</t>
  </si>
  <si>
    <t xml:space="preserve"> Environmental familiarization</t>
  </si>
  <si>
    <t xml:space="preserve"> ECDIS Training Certificate, (Specific)</t>
  </si>
  <si>
    <t>Officer's Rank (Indicate)</t>
  </si>
  <si>
    <t>* All officers in direct control of navigation, cargo and/or bunker oil handligng operations must have conversational proficiency in English</t>
  </si>
  <si>
    <t>Rank (Indicate for deck, engine ratings and cook)</t>
  </si>
  <si>
    <t>Tel.: +995422224400 Website: queensway-services.com E-mail: info@queensway-services.com</t>
  </si>
  <si>
    <t>(filling does not guarantee employment)</t>
  </si>
  <si>
    <t xml:space="preserve">        RF-04-012 Application For Employment</t>
  </si>
  <si>
    <t>On behalf of THE COMPANY Queensway Services Ltd.</t>
  </si>
  <si>
    <t>Operation Manager signature (For Masters &amp; Deck Off.)</t>
  </si>
  <si>
    <t>Technical Manager signature (For C/E and Engine off.)</t>
  </si>
  <si>
    <t>Managing Director Approval  (For Masters and C/E)</t>
  </si>
  <si>
    <t>Crew Manager's signature</t>
  </si>
  <si>
    <t xml:space="preserve">          RF-04-012 Application For Employment</t>
  </si>
  <si>
    <t>2nd Officer</t>
  </si>
  <si>
    <t>3rd Officer</t>
  </si>
  <si>
    <t>2nd Engineer</t>
  </si>
  <si>
    <t>3rd Engineer</t>
  </si>
  <si>
    <t>4th Engineer</t>
  </si>
  <si>
    <t>AB</t>
  </si>
  <si>
    <t>OS</t>
  </si>
  <si>
    <t>Deck Cadet</t>
  </si>
  <si>
    <t>Oiler</t>
  </si>
  <si>
    <t>Wiper</t>
  </si>
  <si>
    <t>Bosun</t>
  </si>
  <si>
    <t>Cook</t>
  </si>
  <si>
    <t>Pumpman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</si>
</sst>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dd\ \/\ mm\ \/\ yyyy"/>
    <numFmt numFmtId="165" formatCode="mm\.yyyy"/>
    <numFmt numFmtId="166" formatCode="dd/mm/yyyy;@"/>
    <numFmt numFmtId="167" formatCode="0.0"/>
    <numFmt numFmtId="168" formatCode="d/m/yyyy;@"/>
  </numFmts>
  <fonts count="3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i/>
      <sz val="8"/>
      <name val="Arial"/>
      <family val="2"/>
    </font>
    <font>
      <sz val="10"/>
      <name val="Times New Roman Cyr"/>
      <family val="1"/>
      <charset val="204"/>
    </font>
    <font>
      <sz val="10"/>
      <name val="Courier New CE"/>
      <family val="3"/>
      <charset val="238"/>
    </font>
    <font>
      <sz val="10"/>
      <name val="Courier New Cyr"/>
      <family val="3"/>
      <charset val="204"/>
    </font>
    <font>
      <sz val="9"/>
      <name val="Courier New Cyr"/>
      <family val="3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2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00000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6" fillId="0" borderId="1">
      <alignment horizontal="left" vertical="center" shrinkToFit="1"/>
      <protection locked="0"/>
    </xf>
  </cellStyleXfs>
  <cellXfs count="282">
    <xf numFmtId="0" fontId="0" fillId="0" borderId="0" xfId="0"/>
    <xf numFmtId="0" fontId="0" fillId="0" borderId="0" xfId="0" applyFill="1"/>
    <xf numFmtId="0" fontId="11" fillId="0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/>
    <xf numFmtId="0" fontId="11" fillId="2" borderId="0" xfId="0" applyFont="1" applyFill="1"/>
    <xf numFmtId="0" fontId="0" fillId="2" borderId="0" xfId="0" applyFill="1" applyAlignment="1"/>
    <xf numFmtId="0" fontId="4" fillId="2" borderId="0" xfId="0" applyFont="1" applyFill="1" applyBorder="1" applyAlignment="1">
      <alignment horizontal="left"/>
    </xf>
    <xf numFmtId="0" fontId="12" fillId="2" borderId="0" xfId="0" applyFont="1" applyFill="1"/>
    <xf numFmtId="0" fontId="5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49" fontId="8" fillId="2" borderId="0" xfId="0" applyNumberFormat="1" applyFont="1" applyFill="1" applyBorder="1" applyAlignment="1" applyProtection="1">
      <alignment horizontal="center"/>
      <protection locked="0"/>
    </xf>
    <xf numFmtId="14" fontId="8" fillId="2" borderId="0" xfId="0" applyNumberFormat="1" applyFont="1" applyFill="1" applyBorder="1" applyAlignment="1" applyProtection="1">
      <alignment horizontal="center"/>
      <protection locked="0"/>
    </xf>
    <xf numFmtId="14" fontId="8" fillId="2" borderId="0" xfId="0" applyNumberFormat="1" applyFont="1" applyFill="1" applyBorder="1" applyAlignment="1" applyProtection="1">
      <alignment horizontal="center"/>
      <protection hidden="1"/>
    </xf>
    <xf numFmtId="49" fontId="8" fillId="2" borderId="0" xfId="0" applyNumberFormat="1" applyFont="1" applyFill="1" applyBorder="1" applyAlignment="1" applyProtection="1">
      <protection locked="0"/>
    </xf>
    <xf numFmtId="14" fontId="8" fillId="2" borderId="0" xfId="0" applyNumberFormat="1" applyFont="1" applyFill="1" applyBorder="1" applyAlignment="1" applyProtection="1">
      <protection locked="0"/>
    </xf>
    <xf numFmtId="14" fontId="8" fillId="2" borderId="0" xfId="0" applyNumberFormat="1" applyFont="1" applyFill="1" applyBorder="1" applyAlignment="1" applyProtection="1">
      <protection hidden="1"/>
    </xf>
    <xf numFmtId="49" fontId="9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165" fontId="6" fillId="2" borderId="0" xfId="0" applyNumberFormat="1" applyFont="1" applyFill="1" applyBorder="1" applyAlignment="1" applyProtection="1">
      <alignment horizontal="center" vertical="center"/>
    </xf>
    <xf numFmtId="167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Protection="1"/>
    <xf numFmtId="0" fontId="7" fillId="2" borderId="0" xfId="0" applyFont="1" applyFill="1" applyAlignment="1" applyProtection="1">
      <alignment vertical="center"/>
    </xf>
    <xf numFmtId="0" fontId="11" fillId="2" borderId="0" xfId="0" applyFont="1" applyFill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14" fontId="8" fillId="2" borderId="0" xfId="0" applyNumberFormat="1" applyFont="1" applyFill="1" applyBorder="1" applyAlignment="1" applyProtection="1">
      <alignment horizontal="center"/>
    </xf>
    <xf numFmtId="14" fontId="9" fillId="2" borderId="0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vertical="center" wrapText="1"/>
    </xf>
    <xf numFmtId="0" fontId="1" fillId="0" borderId="0" xfId="0" applyFont="1"/>
    <xf numFmtId="0" fontId="10" fillId="0" borderId="0" xfId="0" applyFont="1"/>
    <xf numFmtId="0" fontId="3" fillId="2" borderId="0" xfId="0" applyFont="1" applyFill="1" applyBorder="1"/>
    <xf numFmtId="0" fontId="3" fillId="2" borderId="0" xfId="0" applyFont="1" applyFill="1"/>
    <xf numFmtId="0" fontId="3" fillId="0" borderId="0" xfId="0" applyFont="1"/>
    <xf numFmtId="0" fontId="12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 applyProtection="1"/>
    <xf numFmtId="0" fontId="18" fillId="2" borderId="0" xfId="0" applyFont="1" applyFill="1" applyBorder="1" applyProtection="1"/>
    <xf numFmtId="0" fontId="19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/>
    <xf numFmtId="0" fontId="18" fillId="2" borderId="0" xfId="0" applyFont="1" applyFill="1"/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 applyProtection="1">
      <alignment horizontal="left" vertical="center" indent="1"/>
    </xf>
    <xf numFmtId="0" fontId="21" fillId="2" borderId="0" xfId="0" applyFont="1" applyFill="1" applyBorder="1" applyAlignment="1" applyProtection="1">
      <alignment horizontal="left" vertical="center" indent="1"/>
    </xf>
    <xf numFmtId="0" fontId="19" fillId="2" borderId="3" xfId="0" applyFont="1" applyFill="1" applyBorder="1" applyAlignment="1" applyProtection="1">
      <alignment vertical="center"/>
    </xf>
    <xf numFmtId="0" fontId="18" fillId="2" borderId="3" xfId="0" applyFont="1" applyFill="1" applyBorder="1" applyProtection="1"/>
    <xf numFmtId="0" fontId="18" fillId="2" borderId="0" xfId="0" applyFont="1" applyFill="1" applyProtection="1"/>
    <xf numFmtId="15" fontId="18" fillId="2" borderId="0" xfId="0" quotePrefix="1" applyNumberFormat="1" applyFont="1" applyFill="1" applyBorder="1" applyAlignment="1" applyProtection="1">
      <alignment horizontal="center"/>
    </xf>
    <xf numFmtId="0" fontId="18" fillId="0" borderId="0" xfId="0" applyFont="1" applyProtection="1"/>
    <xf numFmtId="14" fontId="24" fillId="0" borderId="0" xfId="0" applyNumberFormat="1" applyFont="1" applyBorder="1" applyAlignment="1" applyProtection="1">
      <alignment horizontal="center"/>
    </xf>
    <xf numFmtId="9" fontId="20" fillId="5" borderId="0" xfId="0" applyNumberFormat="1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/>
    <xf numFmtId="0" fontId="19" fillId="5" borderId="0" xfId="0" applyFont="1" applyFill="1" applyBorder="1" applyAlignment="1" applyProtection="1">
      <alignment vertical="center"/>
    </xf>
    <xf numFmtId="0" fontId="23" fillId="0" borderId="1" xfId="0" applyFont="1" applyFill="1" applyBorder="1" applyAlignment="1" applyProtection="1">
      <alignment vertical="center"/>
    </xf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28" fillId="0" borderId="0" xfId="0" applyFont="1" applyFill="1"/>
    <xf numFmtId="0" fontId="17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/>
    <xf numFmtId="49" fontId="18" fillId="0" borderId="1" xfId="0" applyNumberFormat="1" applyFont="1" applyFill="1" applyBorder="1" applyAlignment="1" applyProtection="1">
      <alignment horizontal="center" shrinkToFit="1"/>
    </xf>
    <xf numFmtId="0" fontId="33" fillId="0" borderId="0" xfId="0" applyFont="1" applyAlignment="1">
      <alignment horizontal="left" vertical="top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center" vertical="center"/>
    </xf>
    <xf numFmtId="14" fontId="28" fillId="0" borderId="0" xfId="0" applyNumberFormat="1" applyFont="1" applyBorder="1" applyAlignment="1" applyProtection="1">
      <alignment horizontal="center" vertical="center"/>
    </xf>
    <xf numFmtId="0" fontId="30" fillId="5" borderId="0" xfId="0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44" fontId="0" fillId="0" borderId="0" xfId="2" applyFont="1"/>
    <xf numFmtId="0" fontId="28" fillId="2" borderId="5" xfId="0" applyFont="1" applyFill="1" applyBorder="1" applyAlignment="1">
      <alignment horizontal="left" vertical="center" shrinkToFit="1"/>
    </xf>
    <xf numFmtId="0" fontId="28" fillId="2" borderId="2" xfId="0" applyFont="1" applyFill="1" applyBorder="1" applyAlignment="1">
      <alignment horizontal="left" vertical="center" shrinkToFit="1"/>
    </xf>
    <xf numFmtId="0" fontId="28" fillId="2" borderId="6" xfId="0" applyFont="1" applyFill="1" applyBorder="1" applyAlignment="1">
      <alignment horizontal="left" vertical="center" shrinkToFi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>
      <alignment vertical="center"/>
    </xf>
    <xf numFmtId="0" fontId="19" fillId="2" borderId="3" xfId="0" applyFont="1" applyFill="1" applyBorder="1" applyAlignment="1" applyProtection="1">
      <alignment horizontal="left" vertical="center"/>
    </xf>
    <xf numFmtId="0" fontId="34" fillId="0" borderId="0" xfId="0" applyFont="1" applyAlignment="1">
      <alignment horizontal="center" vertical="top" shrinkToFit="1"/>
    </xf>
    <xf numFmtId="14" fontId="18" fillId="0" borderId="1" xfId="0" applyNumberFormat="1" applyFont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 applyProtection="1">
      <alignment horizontal="left" shrinkToFit="1"/>
    </xf>
    <xf numFmtId="0" fontId="18" fillId="0" borderId="2" xfId="0" applyFont="1" applyBorder="1" applyAlignment="1" applyProtection="1">
      <alignment horizontal="left" shrinkToFit="1"/>
    </xf>
    <xf numFmtId="0" fontId="18" fillId="0" borderId="6" xfId="0" applyFont="1" applyBorder="1" applyAlignment="1" applyProtection="1">
      <alignment horizontal="left" shrinkToFit="1"/>
    </xf>
    <xf numFmtId="49" fontId="18" fillId="0" borderId="1" xfId="0" applyNumberFormat="1" applyFont="1" applyBorder="1" applyAlignment="1" applyProtection="1">
      <alignment horizontal="center" vertical="center" shrinkToFit="1"/>
      <protection locked="0"/>
    </xf>
    <xf numFmtId="0" fontId="18" fillId="0" borderId="1" xfId="0" applyNumberFormat="1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49" fontId="24" fillId="0" borderId="5" xfId="0" applyNumberFormat="1" applyFont="1" applyBorder="1" applyAlignment="1" applyProtection="1">
      <alignment horizontal="center" shrinkToFit="1"/>
      <protection locked="0"/>
    </xf>
    <xf numFmtId="49" fontId="24" fillId="0" borderId="2" xfId="0" applyNumberFormat="1" applyFont="1" applyBorder="1" applyAlignment="1" applyProtection="1">
      <alignment horizontal="center" shrinkToFit="1"/>
      <protection locked="0"/>
    </xf>
    <xf numFmtId="49" fontId="24" fillId="0" borderId="6" xfId="0" applyNumberFormat="1" applyFont="1" applyBorder="1" applyAlignment="1" applyProtection="1">
      <alignment horizontal="center" shrinkToFit="1"/>
      <protection locked="0"/>
    </xf>
    <xf numFmtId="0" fontId="28" fillId="0" borderId="1" xfId="0" applyFont="1" applyBorder="1" applyAlignment="1" applyProtection="1">
      <alignment horizontal="left" shrinkToFit="1"/>
    </xf>
    <xf numFmtId="0" fontId="28" fillId="0" borderId="5" xfId="0" applyFont="1" applyBorder="1" applyAlignment="1" applyProtection="1">
      <alignment horizontal="left" vertical="center"/>
    </xf>
    <xf numFmtId="0" fontId="28" fillId="0" borderId="2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distributed" wrapText="1"/>
    </xf>
    <xf numFmtId="0" fontId="31" fillId="2" borderId="0" xfId="0" applyFont="1" applyFill="1" applyBorder="1" applyAlignment="1">
      <alignment horizontal="center" vertical="distributed" wrapText="1"/>
    </xf>
    <xf numFmtId="0" fontId="26" fillId="2" borderId="7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vertical="distributed" wrapText="1"/>
    </xf>
    <xf numFmtId="0" fontId="30" fillId="5" borderId="4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28" fillId="2" borderId="5" xfId="0" applyFont="1" applyFill="1" applyBorder="1" applyAlignment="1"/>
    <xf numFmtId="0" fontId="28" fillId="2" borderId="2" xfId="0" applyFont="1" applyFill="1" applyBorder="1" applyAlignment="1"/>
    <xf numFmtId="0" fontId="28" fillId="2" borderId="6" xfId="0" applyFont="1" applyFill="1" applyBorder="1" applyAlignment="1"/>
    <xf numFmtId="0" fontId="28" fillId="0" borderId="1" xfId="0" applyFont="1" applyBorder="1" applyAlignment="1" applyProtection="1">
      <alignment horizontal="left" vertical="center"/>
    </xf>
    <xf numFmtId="0" fontId="28" fillId="0" borderId="1" xfId="0" applyFont="1" applyBorder="1" applyAlignment="1" applyProtection="1">
      <alignment horizontal="center" vertical="center"/>
    </xf>
    <xf numFmtId="14" fontId="28" fillId="0" borderId="1" xfId="0" applyNumberFormat="1" applyFont="1" applyBorder="1" applyAlignment="1" applyProtection="1">
      <alignment horizontal="center" vertical="center"/>
    </xf>
    <xf numFmtId="49" fontId="28" fillId="0" borderId="5" xfId="0" applyNumberFormat="1" applyFont="1" applyBorder="1" applyAlignment="1" applyProtection="1">
      <alignment horizontal="center" vertical="center" shrinkToFit="1"/>
      <protection locked="0"/>
    </xf>
    <xf numFmtId="49" fontId="28" fillId="0" borderId="2" xfId="0" applyNumberFormat="1" applyFont="1" applyBorder="1" applyAlignment="1" applyProtection="1">
      <alignment horizontal="center" vertical="center" shrinkToFit="1"/>
      <protection locked="0"/>
    </xf>
    <xf numFmtId="49" fontId="28" fillId="0" borderId="6" xfId="0" applyNumberFormat="1" applyFont="1" applyBorder="1" applyAlignment="1" applyProtection="1">
      <alignment horizontal="center" vertical="center" shrinkToFit="1"/>
      <protection locked="0"/>
    </xf>
    <xf numFmtId="14" fontId="28" fillId="0" borderId="1" xfId="0" applyNumberFormat="1" applyFont="1" applyBorder="1" applyAlignment="1" applyProtection="1">
      <alignment horizontal="center" vertical="center" shrinkToFit="1"/>
      <protection locked="0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0" fontId="21" fillId="3" borderId="1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/>
      <protection locked="0"/>
    </xf>
    <xf numFmtId="166" fontId="18" fillId="0" borderId="1" xfId="0" applyNumberFormat="1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shrinkToFit="1"/>
    </xf>
    <xf numFmtId="0" fontId="21" fillId="4" borderId="4" xfId="0" applyFont="1" applyFill="1" applyBorder="1" applyAlignment="1" applyProtection="1">
      <alignment horizontal="center" vertical="center" shrinkToFit="1"/>
    </xf>
    <xf numFmtId="0" fontId="21" fillId="4" borderId="8" xfId="0" applyFont="1" applyFill="1" applyBorder="1" applyAlignment="1" applyProtection="1">
      <alignment horizontal="center" vertical="center" shrinkToFit="1"/>
    </xf>
    <xf numFmtId="0" fontId="21" fillId="3" borderId="5" xfId="0" applyFont="1" applyFill="1" applyBorder="1" applyAlignment="1" applyProtection="1">
      <alignment vertical="center" shrinkToFit="1"/>
    </xf>
    <xf numFmtId="0" fontId="21" fillId="3" borderId="2" xfId="0" applyFont="1" applyFill="1" applyBorder="1" applyAlignment="1" applyProtection="1">
      <alignment vertical="center" shrinkToFit="1"/>
    </xf>
    <xf numFmtId="0" fontId="21" fillId="3" borderId="6" xfId="0" applyFont="1" applyFill="1" applyBorder="1" applyAlignment="1" applyProtection="1">
      <alignment vertical="center" shrinkToFit="1"/>
    </xf>
    <xf numFmtId="0" fontId="19" fillId="5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top"/>
    </xf>
    <xf numFmtId="0" fontId="21" fillId="4" borderId="13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12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left" vertical="center"/>
      <protection locked="0"/>
    </xf>
    <xf numFmtId="49" fontId="24" fillId="0" borderId="1" xfId="0" applyNumberFormat="1" applyFont="1" applyBorder="1" applyAlignment="1" applyProtection="1">
      <alignment horizontal="center" vertical="center" shrinkToFit="1"/>
      <protection locked="0"/>
    </xf>
    <xf numFmtId="14" fontId="24" fillId="0" borderId="1" xfId="0" applyNumberFormat="1" applyFont="1" applyBorder="1" applyAlignment="1" applyProtection="1">
      <alignment horizontal="center" vertical="center" shrinkToFit="1"/>
      <protection locked="0"/>
    </xf>
    <xf numFmtId="0" fontId="24" fillId="0" borderId="1" xfId="0" applyNumberFormat="1" applyFont="1" applyBorder="1" applyAlignment="1" applyProtection="1">
      <alignment horizontal="center" shrinkToFit="1"/>
      <protection locked="0"/>
    </xf>
    <xf numFmtId="0" fontId="23" fillId="3" borderId="1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left" vertical="center"/>
    </xf>
    <xf numFmtId="49" fontId="24" fillId="0" borderId="5" xfId="0" applyNumberFormat="1" applyFont="1" applyBorder="1" applyAlignment="1" applyProtection="1">
      <alignment horizontal="center"/>
      <protection locked="0"/>
    </xf>
    <xf numFmtId="49" fontId="24" fillId="0" borderId="2" xfId="0" applyNumberFormat="1" applyFont="1" applyBorder="1" applyAlignment="1" applyProtection="1">
      <alignment horizontal="center"/>
      <protection locked="0"/>
    </xf>
    <xf numFmtId="49" fontId="24" fillId="0" borderId="6" xfId="0" applyNumberFormat="1" applyFont="1" applyBorder="1" applyAlignment="1" applyProtection="1">
      <alignment horizontal="center"/>
      <protection locked="0"/>
    </xf>
    <xf numFmtId="0" fontId="23" fillId="3" borderId="5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18" fillId="0" borderId="1" xfId="0" applyFont="1" applyBorder="1" applyAlignment="1" applyProtection="1">
      <alignment horizontal="center"/>
      <protection locked="0"/>
    </xf>
    <xf numFmtId="167" fontId="18" fillId="5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167" fontId="1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5" borderId="1" xfId="0" applyFont="1" applyFill="1" applyBorder="1" applyAlignment="1" applyProtection="1">
      <alignment horizontal="left" shrinkToFit="1"/>
    </xf>
    <xf numFmtId="0" fontId="21" fillId="4" borderId="1" xfId="0" applyFont="1" applyFill="1" applyBorder="1" applyAlignment="1" applyProtection="1">
      <alignment horizontal="center"/>
    </xf>
    <xf numFmtId="0" fontId="23" fillId="3" borderId="11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28" fillId="0" borderId="5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28" fillId="0" borderId="6" xfId="0" applyFont="1" applyBorder="1" applyAlignment="1" applyProtection="1">
      <alignment horizontal="left" vertical="center" shrinkToFit="1"/>
      <protection locked="0"/>
    </xf>
    <xf numFmtId="0" fontId="32" fillId="0" borderId="5" xfId="1" applyBorder="1" applyAlignment="1" applyProtection="1">
      <alignment horizontal="left" vertical="center" shrinkToFit="1"/>
      <protection locked="0"/>
    </xf>
    <xf numFmtId="0" fontId="32" fillId="0" borderId="2" xfId="1" applyBorder="1" applyAlignment="1" applyProtection="1">
      <alignment horizontal="left" vertical="center" shrinkToFit="1"/>
      <protection locked="0"/>
    </xf>
    <xf numFmtId="0" fontId="32" fillId="0" borderId="6" xfId="1" applyBorder="1" applyAlignment="1" applyProtection="1">
      <alignment horizontal="left" vertical="center" shrinkToFit="1"/>
      <protection locked="0"/>
    </xf>
    <xf numFmtId="49" fontId="28" fillId="0" borderId="5" xfId="0" applyNumberFormat="1" applyFont="1" applyBorder="1" applyAlignment="1" applyProtection="1">
      <alignment horizontal="left" vertical="center" shrinkToFit="1"/>
      <protection locked="0"/>
    </xf>
    <xf numFmtId="49" fontId="28" fillId="0" borderId="2" xfId="0" applyNumberFormat="1" applyFont="1" applyBorder="1" applyAlignment="1" applyProtection="1">
      <alignment horizontal="left" vertical="center" shrinkToFit="1"/>
      <protection locked="0"/>
    </xf>
    <xf numFmtId="49" fontId="28" fillId="0" borderId="6" xfId="0" applyNumberFormat="1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28" fillId="2" borderId="5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14" fontId="28" fillId="0" borderId="5" xfId="0" applyNumberFormat="1" applyFont="1" applyBorder="1" applyAlignment="1" applyProtection="1">
      <alignment horizontal="center" vertical="center" shrinkToFit="1"/>
      <protection locked="0"/>
    </xf>
    <xf numFmtId="14" fontId="28" fillId="0" borderId="2" xfId="0" applyNumberFormat="1" applyFont="1" applyBorder="1" applyAlignment="1" applyProtection="1">
      <alignment horizontal="center" vertical="center" shrinkToFit="1"/>
      <protection locked="0"/>
    </xf>
    <xf numFmtId="14" fontId="28" fillId="0" borderId="6" xfId="0" applyNumberFormat="1" applyFont="1" applyBorder="1" applyAlignment="1" applyProtection="1">
      <alignment horizontal="center" vertical="center" shrinkToFit="1"/>
      <protection locked="0"/>
    </xf>
    <xf numFmtId="168" fontId="28" fillId="0" borderId="1" xfId="0" applyNumberFormat="1" applyFont="1" applyBorder="1" applyAlignment="1" applyProtection="1">
      <alignment horizontal="center" vertical="center" shrinkToFit="1"/>
      <protection locked="0"/>
    </xf>
    <xf numFmtId="168" fontId="28" fillId="0" borderId="1" xfId="0" applyNumberFormat="1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shrinkToFit="1"/>
      <protection locked="0"/>
    </xf>
    <xf numFmtId="0" fontId="21" fillId="0" borderId="1" xfId="0" applyFont="1" applyBorder="1" applyAlignment="1" applyProtection="1">
      <alignment horizontal="left" vertical="center" shrinkToFit="1"/>
      <protection locked="0"/>
    </xf>
    <xf numFmtId="0" fontId="36" fillId="0" borderId="1" xfId="0" applyFont="1" applyBorder="1" applyAlignment="1" applyProtection="1">
      <alignment horizontal="left" vertical="center" shrinkToFit="1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shrinkToFit="1"/>
    </xf>
    <xf numFmtId="0" fontId="21" fillId="4" borderId="2" xfId="0" applyFont="1" applyFill="1" applyBorder="1" applyAlignment="1" applyProtection="1">
      <alignment horizontal="center" vertical="center" shrinkToFit="1"/>
    </xf>
    <xf numFmtId="0" fontId="21" fillId="4" borderId="6" xfId="0" applyFont="1" applyFill="1" applyBorder="1" applyAlignment="1" applyProtection="1">
      <alignment horizontal="center" vertical="center" shrinkToFit="1"/>
    </xf>
    <xf numFmtId="164" fontId="21" fillId="5" borderId="11" xfId="0" applyNumberFormat="1" applyFont="1" applyFill="1" applyBorder="1" applyAlignment="1" applyProtection="1">
      <alignment horizontal="center" vertical="center" shrinkToFit="1"/>
    </xf>
    <xf numFmtId="0" fontId="28" fillId="0" borderId="5" xfId="0" applyFont="1" applyBorder="1" applyAlignment="1" applyProtection="1">
      <alignment horizontal="left" shrinkToFit="1"/>
    </xf>
    <xf numFmtId="0" fontId="28" fillId="0" borderId="2" xfId="0" applyFont="1" applyBorder="1" applyAlignment="1" applyProtection="1">
      <alignment horizontal="left" shrinkToFit="1"/>
    </xf>
    <xf numFmtId="0" fontId="28" fillId="0" borderId="6" xfId="0" applyFont="1" applyBorder="1" applyAlignment="1" applyProtection="1">
      <alignment horizontal="left" shrinkToFit="1"/>
    </xf>
    <xf numFmtId="167" fontId="18" fillId="4" borderId="1" xfId="0" applyNumberFormat="1" applyFont="1" applyFill="1" applyBorder="1" applyAlignment="1" applyProtection="1">
      <alignment horizontal="center" vertical="center"/>
    </xf>
    <xf numFmtId="166" fontId="1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" xfId="0" applyNumberFormat="1" applyFont="1" applyBorder="1" applyAlignment="1" applyProtection="1">
      <alignment horizontal="center" vertical="center" shrinkToFit="1"/>
      <protection locked="0"/>
    </xf>
    <xf numFmtId="0" fontId="18" fillId="0" borderId="5" xfId="0" applyNumberFormat="1" applyFont="1" applyBorder="1" applyAlignment="1" applyProtection="1">
      <alignment horizontal="left" vertical="center"/>
      <protection locked="0" hidden="1"/>
    </xf>
    <xf numFmtId="0" fontId="18" fillId="0" borderId="2" xfId="0" applyNumberFormat="1" applyFont="1" applyBorder="1" applyAlignment="1" applyProtection="1">
      <alignment horizontal="left" vertical="center"/>
      <protection locked="0" hidden="1"/>
    </xf>
    <xf numFmtId="0" fontId="18" fillId="0" borderId="6" xfId="0" applyNumberFormat="1" applyFont="1" applyBorder="1" applyAlignment="1" applyProtection="1">
      <alignment horizontal="left" vertical="center"/>
      <protection locked="0" hidden="1"/>
    </xf>
    <xf numFmtId="1" fontId="18" fillId="0" borderId="1" xfId="0" applyNumberFormat="1" applyFont="1" applyBorder="1" applyAlignment="1" applyProtection="1">
      <alignment horizontal="center"/>
      <protection locked="0"/>
    </xf>
    <xf numFmtId="14" fontId="1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0" xfId="0" applyFont="1" applyFill="1" applyBorder="1" applyAlignment="1" applyProtection="1">
      <alignment horizontal="center"/>
    </xf>
    <xf numFmtId="0" fontId="21" fillId="4" borderId="5" xfId="0" applyFont="1" applyFill="1" applyBorder="1" applyAlignment="1" applyProtection="1">
      <alignment horizontal="center"/>
    </xf>
    <xf numFmtId="0" fontId="21" fillId="4" borderId="6" xfId="0" applyFont="1" applyFill="1" applyBorder="1" applyAlignment="1" applyProtection="1">
      <alignment horizontal="center"/>
    </xf>
    <xf numFmtId="14" fontId="18" fillId="0" borderId="1" xfId="0" applyNumberFormat="1" applyFont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left" vertical="center" wrapText="1"/>
    </xf>
    <xf numFmtId="0" fontId="25" fillId="2" borderId="6" xfId="0" applyFont="1" applyFill="1" applyBorder="1" applyAlignment="1" applyProtection="1">
      <alignment horizontal="left" vertical="center" wrapText="1"/>
    </xf>
    <xf numFmtId="14" fontId="18" fillId="0" borderId="5" xfId="0" applyNumberFormat="1" applyFont="1" applyFill="1" applyBorder="1" applyAlignment="1" applyProtection="1">
      <alignment horizontal="center"/>
      <protection locked="0"/>
    </xf>
    <xf numFmtId="14" fontId="18" fillId="0" borderId="2" xfId="0" applyNumberFormat="1" applyFont="1" applyFill="1" applyBorder="1" applyAlignment="1" applyProtection="1">
      <alignment horizontal="center"/>
      <protection locked="0"/>
    </xf>
    <xf numFmtId="14" fontId="18" fillId="0" borderId="6" xfId="0" applyNumberFormat="1" applyFont="1" applyFill="1" applyBorder="1" applyAlignment="1" applyProtection="1">
      <alignment horizontal="center"/>
      <protection locked="0"/>
    </xf>
    <xf numFmtId="0" fontId="21" fillId="3" borderId="1" xfId="0" applyFont="1" applyFill="1" applyBorder="1" applyAlignment="1">
      <alignment horizontal="left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</xf>
    <xf numFmtId="49" fontId="18" fillId="0" borderId="1" xfId="0" applyNumberFormat="1" applyFont="1" applyBorder="1" applyAlignment="1" applyProtection="1">
      <alignment horizontal="center"/>
      <protection locked="0"/>
    </xf>
    <xf numFmtId="14" fontId="24" fillId="0" borderId="5" xfId="0" applyNumberFormat="1" applyFont="1" applyBorder="1" applyAlignment="1" applyProtection="1">
      <alignment horizontal="center"/>
      <protection locked="0"/>
    </xf>
    <xf numFmtId="14" fontId="24" fillId="0" borderId="2" xfId="0" applyNumberFormat="1" applyFont="1" applyBorder="1" applyAlignment="1" applyProtection="1">
      <alignment horizontal="center"/>
      <protection locked="0"/>
    </xf>
    <xf numFmtId="14" fontId="24" fillId="0" borderId="6" xfId="0" applyNumberFormat="1" applyFont="1" applyBorder="1" applyAlignment="1" applyProtection="1">
      <alignment horizontal="center"/>
      <protection locked="0"/>
    </xf>
    <xf numFmtId="0" fontId="23" fillId="3" borderId="11" xfId="0" applyFont="1" applyFill="1" applyBorder="1" applyAlignment="1">
      <alignment horizontal="center" vertical="center"/>
    </xf>
    <xf numFmtId="0" fontId="18" fillId="0" borderId="1" xfId="0" applyNumberFormat="1" applyFont="1" applyBorder="1" applyAlignment="1" applyProtection="1">
      <alignment horizontal="center"/>
      <protection locked="0" hidden="1"/>
    </xf>
    <xf numFmtId="0" fontId="23" fillId="3" borderId="5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/>
      <protection locked="0"/>
    </xf>
    <xf numFmtId="0" fontId="21" fillId="3" borderId="11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left" vertical="center" shrinkToFit="1"/>
    </xf>
    <xf numFmtId="0" fontId="18" fillId="0" borderId="2" xfId="0" applyFont="1" applyBorder="1" applyAlignment="1" applyProtection="1">
      <alignment horizontal="left" vertical="center" shrinkToFit="1"/>
    </xf>
    <xf numFmtId="0" fontId="18" fillId="0" borderId="6" xfId="0" applyFont="1" applyBorder="1" applyAlignment="1" applyProtection="1">
      <alignment horizontal="left" vertical="center" shrinkToFit="1"/>
    </xf>
    <xf numFmtId="14" fontId="18" fillId="0" borderId="5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6" xfId="0" applyNumberFormat="1" applyFont="1" applyBorder="1" applyAlignment="1" applyProtection="1">
      <alignment horizontal="center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>
      <alignment horizontal="left" vertical="center" shrinkToFit="1"/>
    </xf>
  </cellXfs>
  <cellStyles count="4">
    <cellStyle name="Гиперссылка" xfId="1" builtinId="8"/>
    <cellStyle name="Денежный" xfId="2" builtinId="4"/>
    <cellStyle name="Обычный" xfId="0" builtinId="0"/>
    <cellStyle name="Стиль 1" xfId="3" xr:uid="{4BCAFF43-CEB3-4DF6-B728-942928643110}"/>
  </cellStyles>
  <dxfs count="2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3</xdr:col>
      <xdr:colOff>3880</xdr:colOff>
      <xdr:row>4</xdr:row>
      <xdr:rowOff>0</xdr:rowOff>
    </xdr:to>
    <xdr:pic>
      <xdr:nvPicPr>
        <xdr:cNvPr id="1183" name="Picture 97" descr="QW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50235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38099</xdr:colOff>
      <xdr:row>1</xdr:row>
      <xdr:rowOff>28575</xdr:rowOff>
    </xdr:from>
    <xdr:to>
      <xdr:col>38</xdr:col>
      <xdr:colOff>3700</xdr:colOff>
      <xdr:row>3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2683B8A-CC60-4950-AA25-34AF51768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4" y="28575"/>
          <a:ext cx="1051451" cy="50482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65</xdr:row>
      <xdr:rowOff>38100</xdr:rowOff>
    </xdr:from>
    <xdr:ext cx="508705" cy="609600"/>
    <xdr:pic>
      <xdr:nvPicPr>
        <xdr:cNvPr id="10" name="Picture 97" descr="QW">
          <a:extLst>
            <a:ext uri="{FF2B5EF4-FFF2-40B4-BE49-F238E27FC236}">
              <a16:creationId xmlns:a16="http://schemas.microsoft.com/office/drawing/2014/main" id="{82B86D11-BB9B-48C3-90C8-7C406CBF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00025"/>
          <a:ext cx="50870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38099</xdr:colOff>
      <xdr:row>65</xdr:row>
      <xdr:rowOff>28575</xdr:rowOff>
    </xdr:from>
    <xdr:ext cx="1051451" cy="504825"/>
    <xdr:pic>
      <xdr:nvPicPr>
        <xdr:cNvPr id="11" name="Рисунок 10">
          <a:extLst>
            <a:ext uri="{FF2B5EF4-FFF2-40B4-BE49-F238E27FC236}">
              <a16:creationId xmlns:a16="http://schemas.microsoft.com/office/drawing/2014/main" id="{2E984B97-7B3F-4BFD-B2BB-B348E3B7E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4" y="190500"/>
          <a:ext cx="1051451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Z172"/>
  <sheetViews>
    <sheetView showGridLines="0" tabSelected="1" showOutlineSymbols="0" workbookViewId="0">
      <selection activeCell="AF9" sqref="AF9:AL15"/>
    </sheetView>
  </sheetViews>
  <sheetFormatPr defaultRowHeight="12.75" x14ac:dyDescent="0.2"/>
  <cols>
    <col min="1" max="3" width="2.7109375" customWidth="1"/>
    <col min="4" max="4" width="4.140625" customWidth="1"/>
    <col min="5" max="5" width="2.28515625" customWidth="1"/>
    <col min="6" max="14" width="2.7109375" customWidth="1"/>
    <col min="15" max="15" width="2.5703125" customWidth="1"/>
    <col min="16" max="16" width="12.28515625" style="2" hidden="1" customWidth="1"/>
    <col min="17" max="19" width="2.7109375" customWidth="1"/>
    <col min="20" max="20" width="3.28515625" customWidth="1"/>
    <col min="21" max="21" width="2.140625" customWidth="1"/>
    <col min="22" max="38" width="2.7109375" customWidth="1"/>
    <col min="39" max="60" width="2.7109375" style="4" customWidth="1"/>
    <col min="61" max="63" width="2.7109375" style="4" hidden="1" customWidth="1"/>
    <col min="64" max="64" width="2.7109375" hidden="1" customWidth="1"/>
    <col min="65" max="65" width="13.28515625" hidden="1" customWidth="1"/>
    <col min="66" max="66" width="7.85546875" hidden="1" customWidth="1"/>
    <col min="67" max="67" width="8.7109375" hidden="1" customWidth="1"/>
    <col min="68" max="68" width="7" hidden="1" customWidth="1"/>
    <col min="69" max="69" width="13.28515625" hidden="1" customWidth="1"/>
    <col min="70" max="70" width="6" hidden="1" customWidth="1"/>
    <col min="71" max="71" width="30.140625" hidden="1" customWidth="1"/>
    <col min="72" max="75" width="8.42578125" hidden="1" customWidth="1"/>
    <col min="76" max="76" width="8.5703125" hidden="1" customWidth="1"/>
    <col min="77" max="80" width="8.42578125" hidden="1" customWidth="1"/>
    <col min="81" max="81" width="8.5703125" hidden="1" customWidth="1"/>
    <col min="82" max="85" width="2.7109375" hidden="1" customWidth="1"/>
    <col min="86" max="242" width="2.7109375" customWidth="1"/>
  </cols>
  <sheetData>
    <row r="1" spans="1:104" ht="3.75" customHeight="1" x14ac:dyDescent="0.2"/>
    <row r="2" spans="1:104" ht="21" customHeight="1" x14ac:dyDescent="0.5">
      <c r="A2" s="113" t="s">
        <v>127</v>
      </c>
      <c r="B2" s="114"/>
      <c r="C2" s="114"/>
      <c r="D2" s="117" t="s">
        <v>142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8"/>
      <c r="AH2" s="118"/>
      <c r="AI2" s="118"/>
      <c r="AJ2" s="118"/>
      <c r="AK2" s="118"/>
      <c r="AL2" s="119"/>
      <c r="AM2" s="65"/>
    </row>
    <row r="3" spans="1:104" s="43" customFormat="1" ht="15" customHeight="1" x14ac:dyDescent="0.2">
      <c r="A3" s="115"/>
      <c r="B3" s="116"/>
      <c r="C3" s="116"/>
      <c r="D3" s="112" t="s">
        <v>182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20"/>
      <c r="AH3" s="120"/>
      <c r="AI3" s="120"/>
      <c r="AJ3" s="120"/>
      <c r="AK3" s="120"/>
      <c r="AL3" s="121"/>
      <c r="AM3" s="41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</row>
    <row r="4" spans="1:104" s="43" customFormat="1" ht="15" customHeight="1" x14ac:dyDescent="0.4">
      <c r="A4" s="81"/>
      <c r="B4" s="82"/>
      <c r="C4" s="82"/>
      <c r="D4" s="112" t="s">
        <v>193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79"/>
      <c r="AH4" s="79"/>
      <c r="AI4" s="79"/>
      <c r="AJ4" s="79"/>
      <c r="AK4" s="79"/>
      <c r="AL4" s="80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</row>
    <row r="5" spans="1:104" s="43" customFormat="1" ht="15" customHeight="1" x14ac:dyDescent="0.4">
      <c r="A5" s="81"/>
      <c r="B5" s="82"/>
      <c r="C5" s="82"/>
      <c r="D5" s="111" t="s">
        <v>195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79"/>
      <c r="AH5" s="79"/>
      <c r="AI5" s="79"/>
      <c r="AJ5" s="79"/>
      <c r="AK5" s="79"/>
      <c r="AL5" s="80"/>
      <c r="AM5" s="41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</row>
    <row r="6" spans="1:104" ht="11.25" customHeight="1" x14ac:dyDescent="0.2">
      <c r="A6" s="122" t="s">
        <v>194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4"/>
    </row>
    <row r="7" spans="1:104" ht="4.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3"/>
      <c r="AN7" s="3"/>
      <c r="AO7" s="3"/>
    </row>
    <row r="8" spans="1:104" ht="12.75" customHeight="1" x14ac:dyDescent="0.3">
      <c r="A8" s="88" t="s">
        <v>113</v>
      </c>
      <c r="B8" s="88"/>
      <c r="C8" s="88"/>
      <c r="D8" s="88"/>
      <c r="E8" s="88"/>
      <c r="F8" s="88"/>
      <c r="G8" s="88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5"/>
      <c r="AA8" s="5"/>
      <c r="AB8" s="5"/>
      <c r="AC8" s="5"/>
      <c r="AD8" s="5"/>
      <c r="AE8" s="5"/>
      <c r="AF8" s="5"/>
      <c r="AG8" s="5"/>
      <c r="AH8" s="5"/>
      <c r="AI8" s="5"/>
      <c r="AJ8" s="3"/>
      <c r="AK8" s="8"/>
      <c r="AL8" s="3"/>
      <c r="AM8" s="3"/>
      <c r="AN8" s="3"/>
      <c r="AO8" s="3"/>
    </row>
    <row r="9" spans="1:104" ht="15.95" customHeight="1" x14ac:dyDescent="0.2">
      <c r="A9" s="191" t="s">
        <v>86</v>
      </c>
      <c r="B9" s="192"/>
      <c r="C9" s="192"/>
      <c r="D9" s="193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194" t="s">
        <v>134</v>
      </c>
      <c r="P9" s="194"/>
      <c r="Q9" s="194"/>
      <c r="R9" s="194"/>
      <c r="S9" s="194"/>
      <c r="T9" s="194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4"/>
      <c r="AF9" s="216" t="s">
        <v>97</v>
      </c>
      <c r="AG9" s="217"/>
      <c r="AH9" s="217"/>
      <c r="AI9" s="217"/>
      <c r="AJ9" s="217"/>
      <c r="AK9" s="217"/>
      <c r="AL9" s="218"/>
      <c r="AP9" s="68"/>
      <c r="AQ9" s="68"/>
    </row>
    <row r="10" spans="1:104" ht="15.95" customHeight="1" x14ac:dyDescent="0.2">
      <c r="A10" s="191" t="s">
        <v>85</v>
      </c>
      <c r="B10" s="192"/>
      <c r="C10" s="192"/>
      <c r="D10" s="193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194" t="s">
        <v>135</v>
      </c>
      <c r="P10" s="194"/>
      <c r="Q10" s="194"/>
      <c r="R10" s="194"/>
      <c r="S10" s="194"/>
      <c r="T10" s="194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4"/>
      <c r="AF10" s="219"/>
      <c r="AG10" s="220"/>
      <c r="AH10" s="220"/>
      <c r="AI10" s="220"/>
      <c r="AJ10" s="220"/>
      <c r="AK10" s="220"/>
      <c r="AL10" s="221"/>
    </row>
    <row r="11" spans="1:104" ht="15.95" customHeight="1" x14ac:dyDescent="0.2">
      <c r="A11" s="191" t="s">
        <v>84</v>
      </c>
      <c r="B11" s="192"/>
      <c r="C11" s="192"/>
      <c r="D11" s="19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194" t="s">
        <v>136</v>
      </c>
      <c r="P11" s="194"/>
      <c r="Q11" s="194"/>
      <c r="R11" s="194"/>
      <c r="S11" s="194"/>
      <c r="T11" s="194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4"/>
      <c r="AF11" s="219"/>
      <c r="AG11" s="220"/>
      <c r="AH11" s="220"/>
      <c r="AI11" s="220"/>
      <c r="AJ11" s="220"/>
      <c r="AK11" s="220"/>
      <c r="AL11" s="221"/>
    </row>
    <row r="12" spans="1:104" ht="15.95" customHeight="1" x14ac:dyDescent="0.2">
      <c r="A12" s="194" t="s">
        <v>106</v>
      </c>
      <c r="B12" s="194"/>
      <c r="C12" s="194"/>
      <c r="D12" s="194"/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7"/>
      <c r="R12" s="194" t="s">
        <v>137</v>
      </c>
      <c r="S12" s="194"/>
      <c r="T12" s="194"/>
      <c r="U12" s="201"/>
      <c r="V12" s="202"/>
      <c r="W12" s="202"/>
      <c r="X12" s="202"/>
      <c r="Y12" s="202"/>
      <c r="Z12" s="202"/>
      <c r="AA12" s="202"/>
      <c r="AB12" s="202"/>
      <c r="AC12" s="202"/>
      <c r="AD12" s="203"/>
      <c r="AE12" s="4"/>
      <c r="AF12" s="219"/>
      <c r="AG12" s="220"/>
      <c r="AH12" s="220"/>
      <c r="AI12" s="220"/>
      <c r="AJ12" s="220"/>
      <c r="AK12" s="220"/>
      <c r="AL12" s="221"/>
    </row>
    <row r="13" spans="1:104" ht="15.95" customHeight="1" x14ac:dyDescent="0.2">
      <c r="A13" s="194" t="s">
        <v>143</v>
      </c>
      <c r="B13" s="194"/>
      <c r="C13" s="194"/>
      <c r="D13" s="194"/>
      <c r="E13" s="195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  <c r="R13" s="194" t="s">
        <v>138</v>
      </c>
      <c r="S13" s="194"/>
      <c r="T13" s="194"/>
      <c r="U13" s="201"/>
      <c r="V13" s="202"/>
      <c r="W13" s="202"/>
      <c r="X13" s="202"/>
      <c r="Y13" s="202"/>
      <c r="Z13" s="202"/>
      <c r="AA13" s="202"/>
      <c r="AB13" s="202"/>
      <c r="AC13" s="202"/>
      <c r="AD13" s="203"/>
      <c r="AE13" s="4"/>
      <c r="AF13" s="219"/>
      <c r="AG13" s="220"/>
      <c r="AH13" s="220"/>
      <c r="AI13" s="220"/>
      <c r="AJ13" s="220"/>
      <c r="AK13" s="220"/>
      <c r="AL13" s="221"/>
    </row>
    <row r="14" spans="1:104" ht="15.95" customHeight="1" x14ac:dyDescent="0.2">
      <c r="A14" s="191" t="s">
        <v>3</v>
      </c>
      <c r="B14" s="192"/>
      <c r="C14" s="192"/>
      <c r="D14" s="193"/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7"/>
      <c r="R14" s="194" t="s">
        <v>139</v>
      </c>
      <c r="S14" s="194"/>
      <c r="T14" s="194"/>
      <c r="U14" s="195"/>
      <c r="V14" s="196"/>
      <c r="W14" s="196"/>
      <c r="X14" s="196"/>
      <c r="Y14" s="196"/>
      <c r="Z14" s="196"/>
      <c r="AA14" s="196"/>
      <c r="AB14" s="196"/>
      <c r="AC14" s="196"/>
      <c r="AD14" s="197"/>
      <c r="AE14" s="4"/>
      <c r="AF14" s="219"/>
      <c r="AG14" s="220"/>
      <c r="AH14" s="220"/>
      <c r="AI14" s="220"/>
      <c r="AJ14" s="220"/>
      <c r="AK14" s="220"/>
      <c r="AL14" s="221"/>
    </row>
    <row r="15" spans="1:104" ht="15.95" customHeight="1" x14ac:dyDescent="0.2">
      <c r="A15" s="191" t="s">
        <v>87</v>
      </c>
      <c r="B15" s="192"/>
      <c r="C15" s="192"/>
      <c r="D15" s="193"/>
      <c r="E15" s="195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7"/>
      <c r="R15" s="194" t="s">
        <v>140</v>
      </c>
      <c r="S15" s="194"/>
      <c r="T15" s="194"/>
      <c r="U15" s="198"/>
      <c r="V15" s="199"/>
      <c r="W15" s="199"/>
      <c r="X15" s="199"/>
      <c r="Y15" s="199"/>
      <c r="Z15" s="199"/>
      <c r="AA15" s="199"/>
      <c r="AB15" s="199"/>
      <c r="AC15" s="199"/>
      <c r="AD15" s="200"/>
      <c r="AE15" s="4"/>
      <c r="AF15" s="222"/>
      <c r="AG15" s="223"/>
      <c r="AH15" s="223"/>
      <c r="AI15" s="223"/>
      <c r="AJ15" s="223"/>
      <c r="AK15" s="223"/>
      <c r="AL15" s="224"/>
      <c r="CY15" s="83"/>
      <c r="CZ15" s="83"/>
    </row>
    <row r="16" spans="1:104" ht="7.5" customHeight="1" x14ac:dyDescent="0.2">
      <c r="A16" s="47"/>
      <c r="B16" s="48"/>
      <c r="C16" s="48"/>
      <c r="D16" s="48"/>
      <c r="E16" s="49"/>
      <c r="F16" s="49"/>
      <c r="G16" s="49"/>
      <c r="H16" s="49"/>
      <c r="I16" s="49"/>
      <c r="J16" s="49"/>
      <c r="K16" s="49"/>
      <c r="L16" s="49"/>
      <c r="M16" s="50"/>
      <c r="N16" s="50"/>
      <c r="O16" s="50"/>
      <c r="P16" s="50"/>
      <c r="Q16" s="50"/>
      <c r="R16" s="50"/>
      <c r="S16" s="50"/>
      <c r="T16" s="51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28"/>
      <c r="AF16" s="38"/>
      <c r="AG16" s="38"/>
      <c r="AH16" s="38"/>
      <c r="AI16" s="38"/>
      <c r="AJ16" s="38"/>
      <c r="AK16" s="38"/>
      <c r="AL16" s="38"/>
      <c r="AQ16" s="9"/>
    </row>
    <row r="17" spans="1:75" ht="15.95" customHeight="1" x14ac:dyDescent="0.2">
      <c r="A17" s="194" t="s">
        <v>96</v>
      </c>
      <c r="B17" s="194"/>
      <c r="C17" s="194"/>
      <c r="D17" s="194"/>
      <c r="E17" s="195"/>
      <c r="F17" s="196"/>
      <c r="G17" s="196"/>
      <c r="H17" s="196"/>
      <c r="I17" s="196"/>
      <c r="J17" s="196"/>
      <c r="K17" s="196"/>
      <c r="L17" s="196"/>
      <c r="M17" s="196"/>
      <c r="N17" s="197"/>
      <c r="O17" s="194" t="s">
        <v>141</v>
      </c>
      <c r="P17" s="194"/>
      <c r="Q17" s="194"/>
      <c r="R17" s="194"/>
      <c r="S17" s="194"/>
      <c r="T17" s="194"/>
      <c r="U17" s="195"/>
      <c r="V17" s="196"/>
      <c r="W17" s="196"/>
      <c r="X17" s="196"/>
      <c r="Y17" s="196"/>
      <c r="Z17" s="196"/>
      <c r="AA17" s="196"/>
      <c r="AB17" s="196"/>
      <c r="AC17" s="196"/>
      <c r="AD17" s="197"/>
      <c r="AE17" s="4"/>
      <c r="AF17" s="205" t="s">
        <v>88</v>
      </c>
      <c r="AG17" s="206"/>
      <c r="AH17" s="207"/>
      <c r="AI17" s="249" t="str">
        <f ca="1">IF(U11="","",YEAR(TODAY())-YEAR(U11))</f>
        <v/>
      </c>
      <c r="AJ17" s="250"/>
      <c r="AK17" s="255" t="s">
        <v>30</v>
      </c>
      <c r="AL17" s="256"/>
    </row>
    <row r="18" spans="1:75" ht="16.5" customHeight="1" x14ac:dyDescent="0.2">
      <c r="A18" s="194" t="s">
        <v>3</v>
      </c>
      <c r="B18" s="194"/>
      <c r="C18" s="194"/>
      <c r="D18" s="194"/>
      <c r="E18" s="195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7"/>
      <c r="S18" s="194" t="s">
        <v>89</v>
      </c>
      <c r="T18" s="194"/>
      <c r="U18" s="201"/>
      <c r="V18" s="202"/>
      <c r="W18" s="202"/>
      <c r="X18" s="202"/>
      <c r="Y18" s="202"/>
      <c r="Z18" s="202"/>
      <c r="AA18" s="202"/>
      <c r="AB18" s="202"/>
      <c r="AC18" s="202"/>
      <c r="AD18" s="203"/>
      <c r="AE18" s="4"/>
      <c r="AF18" s="10"/>
      <c r="AG18" s="10"/>
      <c r="AH18" s="10"/>
      <c r="AI18" s="10"/>
      <c r="AJ18" s="10"/>
      <c r="AK18" s="10"/>
      <c r="AL18" s="10"/>
    </row>
    <row r="19" spans="1:75" ht="7.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75" ht="12.75" customHeight="1" x14ac:dyDescent="0.2">
      <c r="A20" s="53" t="s">
        <v>131</v>
      </c>
      <c r="B20" s="3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75" ht="12.75" customHeight="1" x14ac:dyDescent="0.2">
      <c r="A21" s="251" t="s">
        <v>0</v>
      </c>
      <c r="B21" s="252"/>
      <c r="C21" s="252"/>
      <c r="D21" s="252"/>
      <c r="E21" s="252"/>
      <c r="F21" s="252"/>
      <c r="G21" s="252"/>
      <c r="H21" s="252"/>
      <c r="I21" s="252"/>
      <c r="J21" s="253"/>
      <c r="K21" s="251" t="s">
        <v>16</v>
      </c>
      <c r="L21" s="252"/>
      <c r="M21" s="252"/>
      <c r="N21" s="252"/>
      <c r="O21" s="252"/>
      <c r="P21" s="252"/>
      <c r="Q21" s="252"/>
      <c r="R21" s="253"/>
      <c r="S21" s="251" t="s">
        <v>13</v>
      </c>
      <c r="T21" s="252"/>
      <c r="U21" s="252"/>
      <c r="V21" s="252"/>
      <c r="W21" s="252"/>
      <c r="X21" s="252"/>
      <c r="Y21" s="252"/>
      <c r="Z21" s="253"/>
      <c r="AA21" s="251" t="s">
        <v>1</v>
      </c>
      <c r="AB21" s="252"/>
      <c r="AC21" s="252"/>
      <c r="AD21" s="252"/>
      <c r="AE21" s="252"/>
      <c r="AF21" s="253"/>
      <c r="AG21" s="254" t="s">
        <v>2</v>
      </c>
      <c r="AH21" s="254"/>
      <c r="AI21" s="254"/>
      <c r="AJ21" s="254"/>
      <c r="AK21" s="254"/>
      <c r="AL21" s="254"/>
    </row>
    <row r="22" spans="1:75" ht="12.75" customHeight="1" x14ac:dyDescent="0.2">
      <c r="A22" s="125" t="s">
        <v>91</v>
      </c>
      <c r="B22" s="126"/>
      <c r="C22" s="126"/>
      <c r="D22" s="126"/>
      <c r="E22" s="126"/>
      <c r="F22" s="126"/>
      <c r="G22" s="126"/>
      <c r="H22" s="126"/>
      <c r="I22" s="126"/>
      <c r="J22" s="127"/>
      <c r="K22" s="131"/>
      <c r="L22" s="132"/>
      <c r="M22" s="132"/>
      <c r="N22" s="132"/>
      <c r="O22" s="132"/>
      <c r="P22" s="132"/>
      <c r="Q22" s="132"/>
      <c r="R22" s="133"/>
      <c r="S22" s="131"/>
      <c r="T22" s="132"/>
      <c r="U22" s="132"/>
      <c r="V22" s="132"/>
      <c r="W22" s="132"/>
      <c r="X22" s="132"/>
      <c r="Y22" s="132"/>
      <c r="Z22" s="133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</row>
    <row r="23" spans="1:75" ht="12.75" customHeight="1" x14ac:dyDescent="0.2">
      <c r="A23" s="208" t="s">
        <v>90</v>
      </c>
      <c r="B23" s="209"/>
      <c r="C23" s="209"/>
      <c r="D23" s="209"/>
      <c r="E23" s="209"/>
      <c r="F23" s="209"/>
      <c r="G23" s="209"/>
      <c r="H23" s="209"/>
      <c r="I23" s="209"/>
      <c r="J23" s="210"/>
      <c r="K23" s="131"/>
      <c r="L23" s="132"/>
      <c r="M23" s="132"/>
      <c r="N23" s="132"/>
      <c r="O23" s="132"/>
      <c r="P23" s="132"/>
      <c r="Q23" s="132"/>
      <c r="R23" s="133"/>
      <c r="S23" s="131"/>
      <c r="T23" s="132"/>
      <c r="U23" s="132"/>
      <c r="V23" s="132"/>
      <c r="W23" s="132"/>
      <c r="X23" s="132"/>
      <c r="Y23" s="132"/>
      <c r="Z23" s="133"/>
      <c r="AA23" s="211"/>
      <c r="AB23" s="212"/>
      <c r="AC23" s="212"/>
      <c r="AD23" s="212"/>
      <c r="AE23" s="212"/>
      <c r="AF23" s="213"/>
      <c r="AG23" s="134"/>
      <c r="AH23" s="134"/>
      <c r="AI23" s="134"/>
      <c r="AJ23" s="134"/>
      <c r="AK23" s="134"/>
      <c r="AL23" s="134"/>
    </row>
    <row r="24" spans="1:75" ht="12.75" customHeight="1" x14ac:dyDescent="0.2">
      <c r="A24" s="125" t="s">
        <v>15</v>
      </c>
      <c r="B24" s="126"/>
      <c r="C24" s="126"/>
      <c r="D24" s="126"/>
      <c r="E24" s="126"/>
      <c r="F24" s="126"/>
      <c r="G24" s="126"/>
      <c r="H24" s="126"/>
      <c r="I24" s="126"/>
      <c r="J24" s="127"/>
      <c r="K24" s="131"/>
      <c r="L24" s="132"/>
      <c r="M24" s="132"/>
      <c r="N24" s="132"/>
      <c r="O24" s="132"/>
      <c r="P24" s="132"/>
      <c r="Q24" s="132"/>
      <c r="R24" s="133"/>
      <c r="S24" s="131"/>
      <c r="T24" s="132"/>
      <c r="U24" s="132"/>
      <c r="V24" s="132"/>
      <c r="W24" s="132"/>
      <c r="X24" s="132"/>
      <c r="Y24" s="132"/>
      <c r="Z24" s="133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</row>
    <row r="25" spans="1:75" ht="7.5" customHeight="1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8"/>
      <c r="AB25" s="18"/>
      <c r="AC25" s="18"/>
      <c r="AD25" s="18"/>
      <c r="AE25" s="18"/>
      <c r="AF25" s="18"/>
      <c r="AG25" s="19"/>
      <c r="AH25" s="19"/>
      <c r="AI25" s="19"/>
      <c r="AJ25" s="19"/>
      <c r="AK25" s="19"/>
      <c r="AL25" s="19"/>
    </row>
    <row r="26" spans="1:75" ht="12.75" customHeight="1" x14ac:dyDescent="0.2">
      <c r="A26" s="88" t="s">
        <v>114</v>
      </c>
      <c r="B26" s="88"/>
      <c r="C26" s="88"/>
      <c r="D26" s="88"/>
      <c r="E26" s="88"/>
      <c r="F26" s="88"/>
      <c r="G26" s="88"/>
      <c r="H26" s="88"/>
      <c r="I26" s="4"/>
      <c r="J26" s="4"/>
      <c r="K26" s="4"/>
      <c r="L26" s="4"/>
      <c r="M26" s="4"/>
      <c r="N26" s="4"/>
      <c r="O26" s="4"/>
      <c r="P26" s="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75" ht="12.75" customHeight="1" x14ac:dyDescent="0.2">
      <c r="A27" s="180" t="s">
        <v>17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269" t="s">
        <v>13</v>
      </c>
      <c r="O27" s="270"/>
      <c r="P27" s="270"/>
      <c r="Q27" s="270"/>
      <c r="R27" s="270"/>
      <c r="S27" s="270"/>
      <c r="T27" s="271"/>
      <c r="U27" s="180" t="s">
        <v>18</v>
      </c>
      <c r="V27" s="181"/>
      <c r="W27" s="181"/>
      <c r="X27" s="182"/>
      <c r="Y27" s="180" t="s">
        <v>19</v>
      </c>
      <c r="Z27" s="181"/>
      <c r="AA27" s="181"/>
      <c r="AB27" s="182"/>
      <c r="AC27" s="269" t="s">
        <v>20</v>
      </c>
      <c r="AD27" s="270"/>
      <c r="AE27" s="270"/>
      <c r="AF27" s="270"/>
      <c r="AG27" s="270"/>
      <c r="AH27" s="270"/>
      <c r="AI27" s="270"/>
      <c r="AJ27" s="270"/>
      <c r="AK27" s="270"/>
      <c r="AL27" s="271"/>
    </row>
    <row r="28" spans="1:75" ht="12.75" customHeight="1" x14ac:dyDescent="0.2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263"/>
      <c r="O28" s="263"/>
      <c r="P28" s="263"/>
      <c r="Q28" s="263"/>
      <c r="R28" s="263"/>
      <c r="S28" s="263"/>
      <c r="T28" s="263"/>
      <c r="U28" s="243"/>
      <c r="V28" s="243"/>
      <c r="W28" s="243"/>
      <c r="X28" s="243"/>
      <c r="Y28" s="243"/>
      <c r="Z28" s="243"/>
      <c r="AA28" s="243"/>
      <c r="AB28" s="243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</row>
    <row r="29" spans="1:75" ht="12.75" customHeight="1" x14ac:dyDescent="0.2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177"/>
      <c r="O29" s="178"/>
      <c r="P29" s="178"/>
      <c r="Q29" s="178"/>
      <c r="R29" s="178"/>
      <c r="S29" s="178"/>
      <c r="T29" s="179"/>
      <c r="U29" s="177"/>
      <c r="V29" s="178"/>
      <c r="W29" s="178"/>
      <c r="X29" s="179"/>
      <c r="Y29" s="177"/>
      <c r="Z29" s="178"/>
      <c r="AA29" s="178"/>
      <c r="AB29" s="179"/>
      <c r="AC29" s="264"/>
      <c r="AD29" s="265"/>
      <c r="AE29" s="265"/>
      <c r="AF29" s="265"/>
      <c r="AG29" s="265"/>
      <c r="AH29" s="265"/>
      <c r="AI29" s="265"/>
      <c r="AJ29" s="265"/>
      <c r="AK29" s="265"/>
      <c r="AL29" s="266"/>
    </row>
    <row r="30" spans="1:75" ht="7.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0"/>
      <c r="T30" s="20"/>
      <c r="U30" s="20"/>
      <c r="V30" s="20"/>
      <c r="W30" s="20"/>
      <c r="X30" s="20"/>
      <c r="Y30" s="20"/>
      <c r="Z30" s="20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2"/>
      <c r="AL30" s="22"/>
      <c r="BT30">
        <v>1</v>
      </c>
      <c r="BU30">
        <v>2</v>
      </c>
      <c r="BV30">
        <v>3</v>
      </c>
      <c r="BW30">
        <v>4</v>
      </c>
    </row>
    <row r="31" spans="1:75" ht="12.75" customHeight="1" x14ac:dyDescent="0.2">
      <c r="A31" s="88" t="s">
        <v>124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V31" s="11"/>
    </row>
    <row r="32" spans="1:75" ht="12.75" customHeight="1" x14ac:dyDescent="0.2">
      <c r="A32" s="183" t="s">
        <v>21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267" t="s">
        <v>107</v>
      </c>
      <c r="S32" s="267"/>
      <c r="T32" s="267"/>
      <c r="U32" s="267"/>
      <c r="V32" s="267"/>
      <c r="W32" s="267"/>
      <c r="X32" s="267"/>
      <c r="Y32" s="267" t="s">
        <v>13</v>
      </c>
      <c r="Z32" s="267"/>
      <c r="AA32" s="267"/>
      <c r="AB32" s="267"/>
      <c r="AC32" s="267"/>
      <c r="AD32" s="267"/>
      <c r="AE32" s="190" t="s">
        <v>1</v>
      </c>
      <c r="AF32" s="190"/>
      <c r="AG32" s="190"/>
      <c r="AH32" s="190"/>
      <c r="AI32" s="190" t="s">
        <v>2</v>
      </c>
      <c r="AJ32" s="190"/>
      <c r="AK32" s="190"/>
      <c r="AL32" s="190"/>
    </row>
    <row r="33" spans="1:83" ht="12.75" customHeight="1" x14ac:dyDescent="0.2">
      <c r="A33" s="240" t="s">
        <v>190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2"/>
      <c r="R33" s="268" t="s">
        <v>177</v>
      </c>
      <c r="S33" s="268"/>
      <c r="T33" s="268"/>
      <c r="U33" s="268"/>
      <c r="V33" s="268"/>
      <c r="W33" s="268"/>
      <c r="X33" s="268"/>
      <c r="Y33" s="263"/>
      <c r="Z33" s="263"/>
      <c r="AA33" s="263"/>
      <c r="AB33" s="263"/>
      <c r="AC33" s="263"/>
      <c r="AD33" s="263"/>
      <c r="AE33" s="248"/>
      <c r="AF33" s="248"/>
      <c r="AG33" s="248"/>
      <c r="AH33" s="248"/>
      <c r="AI33" s="277"/>
      <c r="AJ33" s="278"/>
      <c r="AK33" s="278"/>
      <c r="AL33" s="279"/>
      <c r="BT33">
        <f>IF(A40=$BM$40,1,IF(A40=$BM$41,2,IF(A40=$BM$42,3,IF(A40=$BM$43,4,IF(A40=$BM$44,5,0)))))</f>
        <v>0</v>
      </c>
      <c r="BU33">
        <f>IF(A40=$BM$45,1,IF(A40=$BM$46,2,IF(A40=$BM$47,3,IF(A40=$BM$48,4,IF(A40=$BM$49,5,0)))))</f>
        <v>0</v>
      </c>
      <c r="BV33" t="e">
        <f>IF(A40=#REF!,1,IF(A40=#REF!,2,IF(A40=#REF!,3,IF(A40=#REF!,4,IF(A40=$BM$50,5,0)))))</f>
        <v>#REF!</v>
      </c>
      <c r="BW33" t="e">
        <f>IF(A40=#REF!,1,IF(A40=#REF!,2,IF(A40=#REF!,3,IF(A40=#REF!,4,IF(A40=#REF!,5,IF(A40=#REF!,6,0))))))</f>
        <v>#REF!</v>
      </c>
      <c r="BY33" t="b">
        <f>OR(A40=$BM$40,A40=$BM$41,A40=$BM$42,A40=$BM$43,A40=$BM$44)</f>
        <v>0</v>
      </c>
      <c r="BZ33" t="b">
        <f>OR(A40=$BM$45,A40=$BM$46,A40=$BM$47,A40=$BM$48,A40=$BM$49)</f>
        <v>0</v>
      </c>
      <c r="CA33" t="e">
        <f>OR(A40=#REF!,A40=#REF!,A40=#REF!,A40=#REF!,A40=$BM$50)</f>
        <v>#REF!</v>
      </c>
      <c r="CB33" t="e">
        <f>OR(A40=#REF!,A40=#REF!,A40=#REF!,A40=#REF!,A40=#REF!,A40=#REF!)</f>
        <v>#REF!</v>
      </c>
      <c r="CC33" s="40" t="e">
        <f t="shared" ref="CC33:CC39" si="0">OR(BY33,BZ33,CA33,CB33)</f>
        <v>#REF!</v>
      </c>
      <c r="CD33" s="40" t="e">
        <f t="shared" ref="CD33:CD39" si="1">IF(BY33,0,IF(BZ33,1,IF(CA33,2,IF(CB33,3,60))))</f>
        <v>#REF!</v>
      </c>
      <c r="CE33" s="40" t="e">
        <f t="shared" ref="CE33:CE39" si="2">BT33+BU33+BV33+BW33</f>
        <v>#REF!</v>
      </c>
    </row>
    <row r="34" spans="1:83" ht="12.75" customHeight="1" x14ac:dyDescent="0.2">
      <c r="A34" s="260" t="s">
        <v>108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1"/>
      <c r="S34" s="261"/>
      <c r="T34" s="261"/>
      <c r="U34" s="261"/>
      <c r="V34" s="261"/>
      <c r="W34" s="261"/>
      <c r="X34" s="261"/>
      <c r="Y34" s="263"/>
      <c r="Z34" s="263"/>
      <c r="AA34" s="263"/>
      <c r="AB34" s="263"/>
      <c r="AC34" s="263"/>
      <c r="AD34" s="263"/>
      <c r="AE34" s="257"/>
      <c r="AF34" s="258"/>
      <c r="AG34" s="258"/>
      <c r="AH34" s="259"/>
      <c r="AI34" s="257"/>
      <c r="AJ34" s="258"/>
      <c r="AK34" s="258"/>
      <c r="AL34" s="259"/>
      <c r="BT34">
        <f>IF(A42=$BM$40,1,IF(A42=$BM$41,2,IF(A42=$BM$42,3,IF(A42=$BM$43,4,IF(A42=$BM$44,5,0)))))</f>
        <v>0</v>
      </c>
      <c r="BU34">
        <f>IF(A42=$BM$45,1,IF(A42=$BM$46,2,IF(A42=$BM$47,3,IF(A42=$BM$48,4,IF(A42=$BM$49,5,0)))))</f>
        <v>0</v>
      </c>
      <c r="BV34" t="e">
        <f>IF(A42=#REF!,1,IF(A42=#REF!,2,IF(A42=#REF!,3,IF(A42=#REF!,4,IF(A42=$BM$50,5,0)))))</f>
        <v>#REF!</v>
      </c>
      <c r="BW34" t="e">
        <f>IF(A42=#REF!,1,IF(A42=#REF!,2,IF(A42=#REF!,3,IF(A42=#REF!,4,IF(A42=#REF!,5,IF(A42=#REF!,6,0))))))</f>
        <v>#REF!</v>
      </c>
      <c r="BY34" t="b">
        <f>OR(A42=$BM$40,A42=$BM$41,A42=$BM$42,A42=$BM$43,A42=$BM$44)</f>
        <v>0</v>
      </c>
      <c r="BZ34" t="b">
        <f>OR(A42=$BM$45,A42=$BM$46,A42=$BM$47,A42=$BM$48,A42=$BM$49)</f>
        <v>0</v>
      </c>
      <c r="CA34" t="e">
        <f>OR(A42=#REF!,A42=#REF!,A42=#REF!,A42=#REF!,A42=$BM$50)</f>
        <v>#REF!</v>
      </c>
      <c r="CB34" t="e">
        <f>OR(A42=#REF!,A42=#REF!,A42=#REF!,A42=#REF!,A42=#REF!,A42=#REF!)</f>
        <v>#REF!</v>
      </c>
      <c r="CC34" s="40" t="e">
        <f t="shared" si="0"/>
        <v>#REF!</v>
      </c>
      <c r="CD34" s="40" t="e">
        <f t="shared" si="1"/>
        <v>#REF!</v>
      </c>
      <c r="CE34" s="40" t="e">
        <f t="shared" si="2"/>
        <v>#REF!</v>
      </c>
    </row>
    <row r="35" spans="1:83" ht="12.75" customHeight="1" x14ac:dyDescent="0.2">
      <c r="A35" s="260" t="s">
        <v>108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1"/>
      <c r="S35" s="261"/>
      <c r="T35" s="261"/>
      <c r="U35" s="261"/>
      <c r="V35" s="261"/>
      <c r="W35" s="261"/>
      <c r="X35" s="261"/>
      <c r="Y35" s="280"/>
      <c r="Z35" s="280"/>
      <c r="AA35" s="280"/>
      <c r="AB35" s="280"/>
      <c r="AC35" s="280"/>
      <c r="AD35" s="280"/>
      <c r="AE35" s="142"/>
      <c r="AF35" s="142"/>
      <c r="AG35" s="142"/>
      <c r="AH35" s="142"/>
      <c r="AI35" s="142"/>
      <c r="AJ35" s="142"/>
      <c r="AK35" s="142"/>
      <c r="AL35" s="142"/>
      <c r="CC35" s="40"/>
      <c r="CD35" s="40"/>
      <c r="CE35" s="40"/>
    </row>
    <row r="36" spans="1:83" ht="7.5" customHeight="1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8"/>
      <c r="AB36" s="18"/>
      <c r="AC36" s="18"/>
      <c r="AD36" s="18"/>
      <c r="AE36" s="18"/>
      <c r="AF36" s="18"/>
      <c r="AG36" s="19"/>
      <c r="AH36" s="19"/>
      <c r="AI36" s="19"/>
      <c r="AJ36" s="19"/>
      <c r="AK36" s="19"/>
      <c r="AL36" s="19"/>
      <c r="BT36">
        <f>IF(A46=$BM$40,1,IF(A46=$BM$41,2,IF(A46=$BM$42,3,IF(A46=$BM$43,4,IF(A46=$BM$44,5,0)))))</f>
        <v>0</v>
      </c>
      <c r="BU36">
        <f>IF(A46=$BM$45,1,IF(A46=$BM$46,2,IF(A46=$BM$47,3,IF(A46=$BM$48,4,IF(A46=$BM$49,5,0)))))</f>
        <v>0</v>
      </c>
      <c r="BV36" t="e">
        <f>IF(A46=#REF!,1,IF(A46=#REF!,2,IF(A46=#REF!,3,IF(A46=#REF!,4,IF(A46=$BM$50,5,0)))))</f>
        <v>#REF!</v>
      </c>
      <c r="BW36" t="e">
        <f>IF(A46=#REF!,1,IF(A46=#REF!,2,IF(A46=#REF!,3,IF(A46=#REF!,4,IF(A46=#REF!,5,IF(A46=#REF!,6,0))))))</f>
        <v>#REF!</v>
      </c>
      <c r="BY36" t="b">
        <f>OR(A46=$BM$40,A46=$BM$41,A46=$BM$42,A46=$BM$43,A46=$BM$44)</f>
        <v>0</v>
      </c>
      <c r="BZ36" t="b">
        <f>OR(A46=$BM$45,A46=$BM$46,A46=$BM$47,A46=$BM$48,A46=$BM$49)</f>
        <v>0</v>
      </c>
      <c r="CA36" t="e">
        <f>OR(A46=#REF!,A46=#REF!,A46=#REF!,A46=#REF!,A46=$BM$50)</f>
        <v>#REF!</v>
      </c>
      <c r="CB36" t="e">
        <f>OR(A46=#REF!,A46=#REF!,A46=#REF!,A46=#REF!,A46=#REF!,A46=#REF!)</f>
        <v>#REF!</v>
      </c>
      <c r="CC36" s="40" t="e">
        <f t="shared" si="0"/>
        <v>#REF!</v>
      </c>
      <c r="CD36" s="40" t="e">
        <f t="shared" si="1"/>
        <v>#REF!</v>
      </c>
      <c r="CE36" s="40" t="e">
        <f t="shared" si="2"/>
        <v>#REF!</v>
      </c>
    </row>
    <row r="37" spans="1:83" ht="12.75" customHeight="1" x14ac:dyDescent="0.2">
      <c r="A37" s="176" t="s">
        <v>115</v>
      </c>
      <c r="B37" s="176"/>
      <c r="C37" s="176"/>
      <c r="D37" s="176"/>
      <c r="E37" s="176"/>
      <c r="F37" s="176"/>
      <c r="G37" s="176"/>
      <c r="H37" s="4"/>
      <c r="I37" s="4"/>
      <c r="J37" s="4"/>
      <c r="K37" s="54" t="s">
        <v>22</v>
      </c>
      <c r="L37" s="4"/>
      <c r="M37" s="4"/>
      <c r="N37" s="4"/>
      <c r="O37" s="4"/>
      <c r="P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BT37">
        <f>IF(A48=$BM$40,1,IF(A48=$BM$41,2,IF(A48=$BM$42,3,IF(A48=$BM$43,4,IF(A48=$BM$44,5,0)))))</f>
        <v>0</v>
      </c>
      <c r="BU37">
        <f>IF(A48=$BM$45,1,IF(A48=$BM$46,2,IF(A48=$BM$47,3,IF(A48=$BM$48,4,IF(A48=$BM$49,5,0)))))</f>
        <v>0</v>
      </c>
      <c r="BV37" t="e">
        <f>IF(A48=#REF!,1,IF(A48=#REF!,2,IF(A48=#REF!,3,IF(A48=#REF!,4,IF(A48=$BM$50,5,0)))))</f>
        <v>#REF!</v>
      </c>
      <c r="BW37" t="e">
        <f>IF(A48=#REF!,1,IF(A48=#REF!,2,IF(A48=#REF!,3,IF(A48=#REF!,4,IF(A48=#REF!,5,IF(A48=#REF!,6,0))))))</f>
        <v>#REF!</v>
      </c>
      <c r="BY37" t="b">
        <f>OR(A48=$BM$40,A48=$BM$41,A48=$BM$42,A48=$BM$43,A48=$BM$44)</f>
        <v>0</v>
      </c>
      <c r="BZ37" t="b">
        <f>OR(A48=$BM$45,A48=$BM$46,A48=$BM$47,A48=$BM$48,A48=$BM$49)</f>
        <v>0</v>
      </c>
      <c r="CA37" t="e">
        <f>OR(A48=#REF!,A48=#REF!,A48=#REF!,A48=#REF!,A48=$BM$50)</f>
        <v>#REF!</v>
      </c>
      <c r="CB37" t="e">
        <f>OR(A48=#REF!,A48=#REF!,A48=#REF!,A48=#REF!,A48=#REF!,A48=#REF!)</f>
        <v>#REF!</v>
      </c>
      <c r="CC37" s="40" t="e">
        <f t="shared" si="0"/>
        <v>#REF!</v>
      </c>
      <c r="CD37" s="40" t="e">
        <f t="shared" si="1"/>
        <v>#REF!</v>
      </c>
      <c r="CE37" s="40" t="e">
        <f t="shared" si="2"/>
        <v>#REF!</v>
      </c>
    </row>
    <row r="38" spans="1:83" ht="12" customHeight="1" x14ac:dyDescent="0.2">
      <c r="A38" s="254" t="s">
        <v>9</v>
      </c>
      <c r="B38" s="254"/>
      <c r="C38" s="254"/>
      <c r="D38" s="254"/>
      <c r="E38" s="254"/>
      <c r="F38" s="254"/>
      <c r="G38" s="136" t="s">
        <v>28</v>
      </c>
      <c r="H38" s="137"/>
      <c r="I38" s="137"/>
      <c r="J38" s="137"/>
      <c r="K38" s="138"/>
      <c r="L38" s="135" t="s">
        <v>12</v>
      </c>
      <c r="M38" s="135"/>
      <c r="N38" s="135"/>
      <c r="O38" s="135"/>
      <c r="P38" s="135"/>
      <c r="Q38" s="135" t="s">
        <v>14</v>
      </c>
      <c r="R38" s="135"/>
      <c r="S38" s="135"/>
      <c r="T38" s="135"/>
      <c r="U38" s="135"/>
      <c r="V38" s="136" t="s">
        <v>8</v>
      </c>
      <c r="W38" s="137"/>
      <c r="X38" s="137"/>
      <c r="Y38" s="137"/>
      <c r="Z38" s="137"/>
      <c r="AA38" s="137"/>
      <c r="AB38" s="138"/>
      <c r="AC38" s="135" t="s">
        <v>11</v>
      </c>
      <c r="AD38" s="135"/>
      <c r="AE38" s="135"/>
      <c r="AF38" s="135"/>
      <c r="AG38" s="135" t="s">
        <v>29</v>
      </c>
      <c r="AH38" s="135"/>
      <c r="AI38" s="135"/>
      <c r="AJ38" s="135"/>
      <c r="AK38" s="135" t="s">
        <v>83</v>
      </c>
      <c r="AL38" s="135"/>
      <c r="BM38" t="s">
        <v>36</v>
      </c>
      <c r="BN38" t="s">
        <v>28</v>
      </c>
      <c r="BO38" t="s">
        <v>12</v>
      </c>
      <c r="BP38" t="s">
        <v>10</v>
      </c>
      <c r="BQ38" t="s">
        <v>37</v>
      </c>
      <c r="BR38" t="s">
        <v>38</v>
      </c>
      <c r="BS38" t="s">
        <v>8</v>
      </c>
      <c r="BT38" t="e">
        <f>IF(#REF!=$BM$40,1,IF(#REF!=$BM$41,2,IF(#REF!=$BM$42,3,IF(#REF!=$BM$43,4,IF(#REF!=$BM$44,5,0)))))</f>
        <v>#REF!</v>
      </c>
      <c r="BU38" t="e">
        <f>IF(#REF!=$BM$45,1,IF(#REF!=$BM$46,2,IF(#REF!=$BM$47,3,IF(#REF!=$BM$48,4,IF(#REF!=$BM$49,5,0)))))</f>
        <v>#REF!</v>
      </c>
      <c r="BV38" t="e">
        <f>IF(#REF!=#REF!,1,IF(#REF!=#REF!,2,IF(#REF!=#REF!,3,IF(#REF!=#REF!,4,IF(#REF!=$BM$50,5,0)))))</f>
        <v>#REF!</v>
      </c>
      <c r="BW38" t="e">
        <f>IF(#REF!=#REF!,1,IF(#REF!=#REF!,2,IF(#REF!=#REF!,3,IF(#REF!=#REF!,4,IF(#REF!=#REF!,5,IF(#REF!=#REF!,6,0))))))</f>
        <v>#REF!</v>
      </c>
      <c r="BY38" t="e">
        <f>OR(#REF!=$BM$40,#REF!=$BM$41,#REF!=$BM$42,#REF!=$BM$43,#REF!=$BM$44)</f>
        <v>#REF!</v>
      </c>
      <c r="BZ38" t="e">
        <f>OR(#REF!=$BM$45,#REF!=$BM$46,#REF!=$BM$47,#REF!=$BM$48,#REF!=$BM$49)</f>
        <v>#REF!</v>
      </c>
      <c r="CA38" t="e">
        <f>OR(#REF!=#REF!,#REF!=#REF!,#REF!=#REF!,#REF!=#REF!,#REF!=$BM$50)</f>
        <v>#REF!</v>
      </c>
      <c r="CB38" t="e">
        <f>OR(#REF!=#REF!,#REF!=#REF!,#REF!=#REF!,#REF!=#REF!,#REF!=#REF!,#REF!=#REF!)</f>
        <v>#REF!</v>
      </c>
      <c r="CC38" s="40" t="e">
        <f t="shared" si="0"/>
        <v>#REF!</v>
      </c>
      <c r="CD38" s="40" t="e">
        <f t="shared" si="1"/>
        <v>#REF!</v>
      </c>
      <c r="CE38" s="40" t="e">
        <f t="shared" si="2"/>
        <v>#REF!</v>
      </c>
    </row>
    <row r="39" spans="1:83" ht="12" customHeight="1" x14ac:dyDescent="0.2">
      <c r="A39" s="273"/>
      <c r="B39" s="273"/>
      <c r="C39" s="273"/>
      <c r="D39" s="273"/>
      <c r="E39" s="273"/>
      <c r="F39" s="273"/>
      <c r="G39" s="139"/>
      <c r="H39" s="140"/>
      <c r="I39" s="140"/>
      <c r="J39" s="140"/>
      <c r="K39" s="141"/>
      <c r="L39" s="262" t="s">
        <v>10</v>
      </c>
      <c r="M39" s="262"/>
      <c r="N39" s="262"/>
      <c r="O39" s="262"/>
      <c r="P39" s="262"/>
      <c r="Q39" s="262" t="s">
        <v>38</v>
      </c>
      <c r="R39" s="262"/>
      <c r="S39" s="262"/>
      <c r="T39" s="262"/>
      <c r="U39" s="262"/>
      <c r="V39" s="139"/>
      <c r="W39" s="140"/>
      <c r="X39" s="140"/>
      <c r="Y39" s="140"/>
      <c r="Z39" s="140"/>
      <c r="AA39" s="140"/>
      <c r="AB39" s="141"/>
      <c r="AC39" s="262"/>
      <c r="AD39" s="262"/>
      <c r="AE39" s="262"/>
      <c r="AF39" s="262"/>
      <c r="AG39" s="262" t="s">
        <v>82</v>
      </c>
      <c r="AH39" s="262"/>
      <c r="AI39" s="262"/>
      <c r="AJ39" s="262"/>
      <c r="AK39" s="262"/>
      <c r="AL39" s="262"/>
      <c r="BN39" t="s">
        <v>76</v>
      </c>
      <c r="BO39" t="s">
        <v>76</v>
      </c>
      <c r="BP39" t="s">
        <v>76</v>
      </c>
      <c r="BQ39" t="s">
        <v>76</v>
      </c>
      <c r="BR39" t="s">
        <v>76</v>
      </c>
      <c r="BS39" t="s">
        <v>76</v>
      </c>
      <c r="BT39" t="e">
        <f>IF(#REF!=$BM$40,1,IF(#REF!=$BM$41,2,IF(#REF!=$BM$42,3,IF(#REF!=$BM$43,4,IF(#REF!=$BM$44,5,0)))))</f>
        <v>#REF!</v>
      </c>
      <c r="BU39" t="e">
        <f>IF(#REF!=$BM$45,1,IF(#REF!=$BM$46,2,IF(#REF!=$BM$47,3,IF(#REF!=$BM$48,4,IF(#REF!=$BM$49,5,0)))))</f>
        <v>#REF!</v>
      </c>
      <c r="BV39" t="e">
        <f>IF(#REF!=#REF!,1,IF(#REF!=#REF!,2,IF(#REF!=#REF!,3,IF(#REF!=#REF!,4,IF(#REF!=$BM$50,5,0)))))</f>
        <v>#REF!</v>
      </c>
      <c r="BW39" t="e">
        <f>IF(#REF!=#REF!,1,IF(#REF!=#REF!,2,IF(#REF!=#REF!,3,IF(#REF!=#REF!,4,IF(#REF!=#REF!,5,IF(#REF!=#REF!,6,0))))))</f>
        <v>#REF!</v>
      </c>
      <c r="BY39" t="e">
        <f>OR(#REF!=$BM$40,#REF!=$BM$41,#REF!=$BM$42,#REF!=$BM$43,#REF!=$BM$44)</f>
        <v>#REF!</v>
      </c>
      <c r="BZ39" t="e">
        <f>OR(#REF!=$BM$45,#REF!=$BM$46,#REF!=$BM$47,#REF!=$BM$48,#REF!=$BM$49)</f>
        <v>#REF!</v>
      </c>
      <c r="CA39" t="e">
        <f>OR(#REF!=#REF!,#REF!=#REF!,#REF!=#REF!,#REF!=#REF!,#REF!=$BM$50)</f>
        <v>#REF!</v>
      </c>
      <c r="CB39" t="e">
        <f>OR(#REF!=#REF!,#REF!=#REF!,#REF!=#REF!,#REF!=#REF!,#REF!=#REF!,#REF!=#REF!)</f>
        <v>#REF!</v>
      </c>
      <c r="CC39" s="40" t="e">
        <f t="shared" si="0"/>
        <v>#REF!</v>
      </c>
      <c r="CD39" s="40" t="e">
        <f t="shared" si="1"/>
        <v>#REF!</v>
      </c>
      <c r="CE39" s="40" t="e">
        <f t="shared" si="2"/>
        <v>#REF!</v>
      </c>
    </row>
    <row r="40" spans="1:83" ht="14.1" customHeight="1" x14ac:dyDescent="0.2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143"/>
      <c r="AH40" s="143"/>
      <c r="AI40" s="143"/>
      <c r="AJ40" s="143"/>
      <c r="AK40" s="237" t="str">
        <f>IF(AG41="","",(AG41-AG40)/30)</f>
        <v/>
      </c>
      <c r="AL40" s="237"/>
      <c r="BM40" s="39" t="s">
        <v>39</v>
      </c>
      <c r="BN40" t="s">
        <v>40</v>
      </c>
      <c r="BO40" t="s">
        <v>41</v>
      </c>
      <c r="BP40">
        <v>2842</v>
      </c>
      <c r="BQ40" t="s">
        <v>42</v>
      </c>
      <c r="BR40">
        <v>1600</v>
      </c>
      <c r="BS40" t="s">
        <v>78</v>
      </c>
      <c r="CC40" s="40"/>
      <c r="CD40" s="40"/>
      <c r="CE40" s="40"/>
    </row>
    <row r="41" spans="1:83" ht="14.1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143"/>
      <c r="AH41" s="143"/>
      <c r="AI41" s="143"/>
      <c r="AJ41" s="143"/>
      <c r="AK41" s="237"/>
      <c r="AL41" s="237"/>
      <c r="BM41" s="39" t="s">
        <v>43</v>
      </c>
      <c r="BN41" t="s">
        <v>44</v>
      </c>
      <c r="BO41" t="s">
        <v>45</v>
      </c>
      <c r="BP41">
        <v>1046</v>
      </c>
      <c r="BQ41" t="s">
        <v>46</v>
      </c>
      <c r="BR41">
        <v>1100</v>
      </c>
      <c r="BS41" t="s">
        <v>78</v>
      </c>
      <c r="CC41" s="40"/>
      <c r="CD41" s="40"/>
      <c r="CE41" s="40"/>
    </row>
    <row r="42" spans="1:83" ht="14.1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238"/>
      <c r="AH42" s="238"/>
      <c r="AI42" s="238"/>
      <c r="AJ42" s="238"/>
      <c r="AK42" s="237" t="str">
        <f>IF(AG43="","",(AG43-AG42)/30)</f>
        <v/>
      </c>
      <c r="AL42" s="237"/>
      <c r="BM42" s="39" t="s">
        <v>47</v>
      </c>
      <c r="BN42" t="s">
        <v>44</v>
      </c>
      <c r="BO42" t="s">
        <v>45</v>
      </c>
      <c r="BP42">
        <v>1440</v>
      </c>
      <c r="BQ42" t="s">
        <v>46</v>
      </c>
      <c r="BR42">
        <v>2200</v>
      </c>
      <c r="BS42" t="s">
        <v>78</v>
      </c>
      <c r="CC42" s="40"/>
      <c r="CD42" s="40"/>
      <c r="CE42" s="40"/>
    </row>
    <row r="43" spans="1:83" ht="14.1" customHeight="1" x14ac:dyDescent="0.2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238"/>
      <c r="AH43" s="238"/>
      <c r="AI43" s="238"/>
      <c r="AJ43" s="238"/>
      <c r="AK43" s="237"/>
      <c r="AL43" s="237"/>
      <c r="BM43" s="39" t="s">
        <v>48</v>
      </c>
      <c r="BN43" t="s">
        <v>44</v>
      </c>
      <c r="BO43" t="s">
        <v>45</v>
      </c>
      <c r="BP43">
        <v>2581</v>
      </c>
      <c r="BQ43" t="s">
        <v>49</v>
      </c>
      <c r="BR43">
        <v>2000</v>
      </c>
      <c r="BS43" t="s">
        <v>78</v>
      </c>
      <c r="CC43" s="40"/>
      <c r="CD43" s="40"/>
      <c r="CE43" s="40"/>
    </row>
    <row r="44" spans="1:83" ht="14.1" customHeight="1" x14ac:dyDescent="0.2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238"/>
      <c r="AH44" s="238"/>
      <c r="AI44" s="238"/>
      <c r="AJ44" s="238"/>
      <c r="AK44" s="237" t="str">
        <f>IF(AG45="","",(AG45-AG44)/30)</f>
        <v/>
      </c>
      <c r="AL44" s="237"/>
      <c r="BM44" s="39" t="s">
        <v>50</v>
      </c>
      <c r="BN44" t="s">
        <v>44</v>
      </c>
      <c r="BO44" t="s">
        <v>41</v>
      </c>
      <c r="BP44">
        <v>4353</v>
      </c>
      <c r="BQ44" t="s">
        <v>51</v>
      </c>
      <c r="BR44">
        <v>5400</v>
      </c>
      <c r="BS44" t="s">
        <v>78</v>
      </c>
      <c r="CC44" s="40"/>
      <c r="CD44" s="40"/>
      <c r="CE44" s="40"/>
    </row>
    <row r="45" spans="1:83" ht="14.1" customHeight="1" x14ac:dyDescent="0.2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238"/>
      <c r="AH45" s="238"/>
      <c r="AI45" s="238"/>
      <c r="AJ45" s="238"/>
      <c r="AK45" s="237"/>
      <c r="AL45" s="237"/>
      <c r="BM45" s="39" t="s">
        <v>52</v>
      </c>
      <c r="BN45" t="s">
        <v>44</v>
      </c>
      <c r="BO45" t="s">
        <v>41</v>
      </c>
      <c r="BP45">
        <v>2958</v>
      </c>
      <c r="BQ45" t="s">
        <v>53</v>
      </c>
      <c r="BR45">
        <v>1800</v>
      </c>
      <c r="BS45" t="s">
        <v>78</v>
      </c>
      <c r="CC45" s="40"/>
      <c r="CD45" s="40"/>
      <c r="CE45" s="40"/>
    </row>
    <row r="46" spans="1:83" ht="14.1" customHeight="1" x14ac:dyDescent="0.2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143"/>
      <c r="AH46" s="143"/>
      <c r="AI46" s="143"/>
      <c r="AJ46" s="143"/>
      <c r="AK46" s="237" t="str">
        <f>IF(AG47="","",(AG47-AG46)/30)</f>
        <v/>
      </c>
      <c r="AL46" s="237"/>
      <c r="BM46" s="39" t="s">
        <v>54</v>
      </c>
      <c r="BN46" t="s">
        <v>44</v>
      </c>
      <c r="BO46" t="s">
        <v>45</v>
      </c>
      <c r="BP46">
        <v>5686</v>
      </c>
      <c r="BQ46" t="s">
        <v>55</v>
      </c>
      <c r="BR46">
        <v>3000</v>
      </c>
      <c r="BS46" t="s">
        <v>78</v>
      </c>
    </row>
    <row r="47" spans="1:83" ht="14.1" customHeight="1" x14ac:dyDescent="0.2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143"/>
      <c r="AH47" s="143"/>
      <c r="AI47" s="143"/>
      <c r="AJ47" s="143"/>
      <c r="AK47" s="237"/>
      <c r="AL47" s="237"/>
      <c r="BM47" s="39" t="s">
        <v>56</v>
      </c>
      <c r="BN47" t="s">
        <v>44</v>
      </c>
      <c r="BO47" t="s">
        <v>41</v>
      </c>
      <c r="BP47">
        <v>5479</v>
      </c>
      <c r="BQ47" t="s">
        <v>57</v>
      </c>
      <c r="BR47">
        <v>3600</v>
      </c>
      <c r="BS47" t="s">
        <v>78</v>
      </c>
    </row>
    <row r="48" spans="1:83" ht="14.1" customHeight="1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143"/>
      <c r="AH48" s="143"/>
      <c r="AI48" s="143"/>
      <c r="AJ48" s="143"/>
      <c r="AK48" s="237" t="str">
        <f>IF(AG49="","",(AG49-AG48)/30)</f>
        <v/>
      </c>
      <c r="AL48" s="237"/>
      <c r="BM48" s="39" t="s">
        <v>58</v>
      </c>
      <c r="BN48" t="s">
        <v>44</v>
      </c>
      <c r="BO48" t="s">
        <v>41</v>
      </c>
      <c r="BP48">
        <v>5022</v>
      </c>
      <c r="BQ48" t="s">
        <v>59</v>
      </c>
      <c r="BR48">
        <v>3400</v>
      </c>
      <c r="BS48" t="s">
        <v>78</v>
      </c>
    </row>
    <row r="49" spans="1:71" ht="14.1" customHeight="1" x14ac:dyDescent="0.2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143"/>
      <c r="AH49" s="143"/>
      <c r="AI49" s="143"/>
      <c r="AJ49" s="143"/>
      <c r="AK49" s="237"/>
      <c r="AL49" s="237"/>
      <c r="BM49" s="39" t="s">
        <v>60</v>
      </c>
      <c r="BN49" t="s">
        <v>44</v>
      </c>
      <c r="BO49" t="s">
        <v>41</v>
      </c>
      <c r="BP49">
        <v>5494</v>
      </c>
      <c r="BQ49" t="s">
        <v>49</v>
      </c>
      <c r="BR49">
        <v>2970</v>
      </c>
      <c r="BS49" t="s">
        <v>78</v>
      </c>
    </row>
    <row r="50" spans="1:71" ht="2.25" customHeight="1" x14ac:dyDescent="0.2">
      <c r="A50" s="24"/>
      <c r="B50" s="24"/>
      <c r="C50" s="24"/>
      <c r="D50" s="24"/>
      <c r="E50" s="24"/>
      <c r="F50" s="24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7"/>
      <c r="AL50" s="27"/>
      <c r="BM50" s="39" t="s">
        <v>66</v>
      </c>
      <c r="BN50" t="s">
        <v>44</v>
      </c>
      <c r="BO50" t="s">
        <v>41</v>
      </c>
      <c r="BP50">
        <v>107633</v>
      </c>
      <c r="BQ50" t="s">
        <v>67</v>
      </c>
      <c r="BR50">
        <v>16967</v>
      </c>
      <c r="BS50" t="s">
        <v>78</v>
      </c>
    </row>
    <row r="51" spans="1:71" ht="15" customHeight="1" x14ac:dyDescent="0.2">
      <c r="A51" s="89" t="s">
        <v>125</v>
      </c>
      <c r="B51" s="89"/>
      <c r="C51" s="89"/>
      <c r="D51" s="89"/>
      <c r="E51" s="89"/>
      <c r="F51" s="89"/>
      <c r="G51" s="89"/>
      <c r="H51" s="89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89" t="s">
        <v>126</v>
      </c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55"/>
      <c r="AH51" s="55"/>
      <c r="AI51" s="55"/>
      <c r="AJ51" s="55"/>
      <c r="AK51" s="55"/>
      <c r="AL51" s="55"/>
      <c r="BM51" s="39" t="s">
        <v>61</v>
      </c>
      <c r="BN51" t="s">
        <v>44</v>
      </c>
      <c r="BO51" t="s">
        <v>41</v>
      </c>
      <c r="BP51">
        <v>3339</v>
      </c>
      <c r="BQ51" t="s">
        <v>49</v>
      </c>
      <c r="BR51">
        <v>3300</v>
      </c>
      <c r="BS51" t="s">
        <v>78</v>
      </c>
    </row>
    <row r="52" spans="1:71" ht="12" customHeight="1" x14ac:dyDescent="0.2">
      <c r="A52" s="189" t="s">
        <v>118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246" t="s">
        <v>83</v>
      </c>
      <c r="S52" s="247"/>
      <c r="T52" s="245"/>
      <c r="U52" s="189" t="s">
        <v>120</v>
      </c>
      <c r="V52" s="189"/>
      <c r="W52" s="189"/>
      <c r="X52" s="189"/>
      <c r="Y52" s="189"/>
      <c r="Z52" s="189"/>
      <c r="AA52" s="189"/>
      <c r="AB52" s="189" t="s">
        <v>121</v>
      </c>
      <c r="AC52" s="189"/>
      <c r="AD52" s="189"/>
      <c r="AE52" s="189"/>
      <c r="AF52" s="189"/>
      <c r="AG52" s="189" t="s">
        <v>122</v>
      </c>
      <c r="AH52" s="189"/>
      <c r="AI52" s="189"/>
      <c r="AJ52" s="189"/>
      <c r="AK52" s="189" t="s">
        <v>123</v>
      </c>
      <c r="AL52" s="189"/>
      <c r="BM52" s="39"/>
    </row>
    <row r="53" spans="1:71" ht="12" customHeight="1" x14ac:dyDescent="0.2">
      <c r="A53" s="188" t="s">
        <v>109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5"/>
      <c r="S53" s="185"/>
      <c r="T53" s="245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244"/>
      <c r="AH53" s="186"/>
      <c r="AI53" s="186"/>
      <c r="AJ53" s="186"/>
      <c r="AK53" s="187"/>
      <c r="AL53" s="187"/>
      <c r="BM53" s="39" t="s">
        <v>64</v>
      </c>
      <c r="BN53" t="s">
        <v>44</v>
      </c>
      <c r="BO53" t="s">
        <v>41</v>
      </c>
      <c r="BP53">
        <v>5191</v>
      </c>
      <c r="BQ53" t="s">
        <v>46</v>
      </c>
      <c r="BR53">
        <v>4000</v>
      </c>
      <c r="BS53" t="s">
        <v>78</v>
      </c>
    </row>
    <row r="54" spans="1:71" ht="12" customHeight="1" x14ac:dyDescent="0.2">
      <c r="A54" s="188" t="s">
        <v>110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5"/>
      <c r="S54" s="185"/>
      <c r="T54" s="245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7"/>
      <c r="AL54" s="187"/>
      <c r="BM54" s="39" t="s">
        <v>74</v>
      </c>
      <c r="BN54" t="s">
        <v>44</v>
      </c>
      <c r="BO54" t="s">
        <v>41</v>
      </c>
      <c r="BP54">
        <v>87290</v>
      </c>
      <c r="BQ54" t="s">
        <v>75</v>
      </c>
      <c r="BR54">
        <v>18000</v>
      </c>
      <c r="BS54" t="s">
        <v>78</v>
      </c>
    </row>
    <row r="55" spans="1:71" ht="12" customHeight="1" x14ac:dyDescent="0.2">
      <c r="A55" s="188" t="s">
        <v>112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5"/>
      <c r="S55" s="185"/>
      <c r="T55" s="245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7"/>
      <c r="AL55" s="187"/>
      <c r="BM55" s="39"/>
    </row>
    <row r="56" spans="1:71" ht="12" customHeight="1" x14ac:dyDescent="0.2">
      <c r="A56" s="188" t="s">
        <v>119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5"/>
      <c r="S56" s="185"/>
      <c r="T56" s="245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7"/>
      <c r="AL56" s="187"/>
      <c r="BM56" s="39"/>
    </row>
    <row r="57" spans="1:71" ht="12" customHeight="1" x14ac:dyDescent="0.2">
      <c r="A57" s="188" t="s">
        <v>111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5"/>
      <c r="S57" s="185"/>
      <c r="T57" s="245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7"/>
      <c r="AL57" s="187"/>
      <c r="BM57" s="39" t="s">
        <v>62</v>
      </c>
      <c r="BN57" t="s">
        <v>63</v>
      </c>
      <c r="BO57" t="s">
        <v>41</v>
      </c>
      <c r="BP57">
        <v>87656</v>
      </c>
      <c r="BQ57" t="s">
        <v>65</v>
      </c>
      <c r="BR57">
        <v>15000</v>
      </c>
      <c r="BS57" t="s">
        <v>78</v>
      </c>
    </row>
    <row r="58" spans="1:71" ht="15.75" customHeight="1" x14ac:dyDescent="0.2">
      <c r="A58" s="55" t="s">
        <v>116</v>
      </c>
      <c r="B58" s="28"/>
      <c r="C58" s="28"/>
      <c r="D58" s="28"/>
      <c r="E58" s="28"/>
      <c r="F58" s="28"/>
      <c r="G58" s="28"/>
      <c r="H58" s="28"/>
      <c r="I58" s="28"/>
      <c r="J58" s="28"/>
      <c r="K58" s="29"/>
      <c r="L58" s="28"/>
      <c r="M58" s="28"/>
      <c r="N58" s="28"/>
      <c r="O58" s="28"/>
      <c r="P58" s="46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BM58" s="39" t="s">
        <v>68</v>
      </c>
      <c r="BN58" t="s">
        <v>44</v>
      </c>
      <c r="BO58" t="s">
        <v>41</v>
      </c>
      <c r="BP58">
        <v>107633</v>
      </c>
      <c r="BQ58" t="s">
        <v>67</v>
      </c>
      <c r="BR58">
        <v>16967</v>
      </c>
      <c r="BS58" t="s">
        <v>78</v>
      </c>
    </row>
    <row r="59" spans="1:71" ht="12" customHeight="1" x14ac:dyDescent="0.2">
      <c r="A59" s="175" t="s">
        <v>8</v>
      </c>
      <c r="B59" s="175"/>
      <c r="C59" s="175"/>
      <c r="D59" s="175"/>
      <c r="E59" s="175"/>
      <c r="F59" s="175"/>
      <c r="G59" s="175"/>
      <c r="H59" s="175"/>
      <c r="I59" s="175" t="s">
        <v>133</v>
      </c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 t="s">
        <v>31</v>
      </c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BM59" s="39" t="s">
        <v>69</v>
      </c>
      <c r="BN59" t="s">
        <v>40</v>
      </c>
      <c r="BO59" t="s">
        <v>70</v>
      </c>
      <c r="BP59">
        <v>37531</v>
      </c>
      <c r="BQ59" t="s">
        <v>67</v>
      </c>
      <c r="BR59">
        <v>11500</v>
      </c>
      <c r="BS59" t="s">
        <v>79</v>
      </c>
    </row>
    <row r="60" spans="1:71" ht="12" customHeight="1" x14ac:dyDescent="0.2">
      <c r="A60" s="98"/>
      <c r="B60" s="98"/>
      <c r="C60" s="98"/>
      <c r="D60" s="98"/>
      <c r="E60" s="98"/>
      <c r="F60" s="98"/>
      <c r="G60" s="98"/>
      <c r="H60" s="98"/>
      <c r="I60" s="99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1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BM60" s="39" t="s">
        <v>71</v>
      </c>
      <c r="BN60" t="s">
        <v>40</v>
      </c>
      <c r="BO60" t="s">
        <v>70</v>
      </c>
      <c r="BP60">
        <v>36757</v>
      </c>
      <c r="BQ60" t="s">
        <v>72</v>
      </c>
      <c r="BR60">
        <v>10875</v>
      </c>
      <c r="BS60" t="s">
        <v>79</v>
      </c>
    </row>
    <row r="61" spans="1:71" ht="12" customHeight="1" x14ac:dyDescent="0.2">
      <c r="A61" s="98"/>
      <c r="B61" s="98"/>
      <c r="C61" s="98"/>
      <c r="D61" s="98"/>
      <c r="E61" s="98"/>
      <c r="F61" s="98"/>
      <c r="G61" s="98"/>
      <c r="H61" s="98"/>
      <c r="I61" s="99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1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BM61" s="39"/>
    </row>
    <row r="62" spans="1:71" ht="12" customHeight="1" x14ac:dyDescent="0.2">
      <c r="A62" s="98"/>
      <c r="B62" s="98"/>
      <c r="C62" s="98"/>
      <c r="D62" s="98"/>
      <c r="E62" s="98"/>
      <c r="F62" s="98"/>
      <c r="G62" s="98"/>
      <c r="H62" s="98"/>
      <c r="I62" s="99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1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BM62" s="39" t="s">
        <v>73</v>
      </c>
      <c r="BN62" t="s">
        <v>40</v>
      </c>
      <c r="BO62" t="s">
        <v>70</v>
      </c>
      <c r="BP62">
        <v>70150</v>
      </c>
      <c r="BQ62" t="s">
        <v>77</v>
      </c>
      <c r="BR62" t="s">
        <v>76</v>
      </c>
      <c r="BS62" t="s">
        <v>79</v>
      </c>
    </row>
    <row r="63" spans="1:71" ht="20.25" customHeight="1" x14ac:dyDescent="0.2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BM63" s="39"/>
    </row>
    <row r="64" spans="1:71" ht="15" customHeight="1" x14ac:dyDescent="0.2">
      <c r="A64" s="128" t="s">
        <v>178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9" t="s">
        <v>179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30" t="s">
        <v>183</v>
      </c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 t="s">
        <v>180</v>
      </c>
      <c r="AG64" s="129"/>
      <c r="AH64" s="129"/>
      <c r="AI64" s="129"/>
      <c r="AJ64" s="129"/>
      <c r="AK64" s="129"/>
      <c r="AL64" s="129"/>
      <c r="BM64" s="39"/>
    </row>
    <row r="65" spans="1:65" ht="26.25" customHeight="1" x14ac:dyDescent="0.2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8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BM65" s="39"/>
    </row>
    <row r="66" spans="1:65" ht="21" customHeight="1" x14ac:dyDescent="0.5">
      <c r="A66" s="113" t="s">
        <v>127</v>
      </c>
      <c r="B66" s="114"/>
      <c r="C66" s="114"/>
      <c r="D66" s="117" t="s">
        <v>142</v>
      </c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8"/>
      <c r="AH66" s="118"/>
      <c r="AI66" s="118"/>
      <c r="AJ66" s="118"/>
      <c r="AK66" s="118"/>
      <c r="AL66" s="119"/>
      <c r="AM66" s="65"/>
    </row>
    <row r="67" spans="1:65" s="43" customFormat="1" ht="15" customHeight="1" x14ac:dyDescent="0.2">
      <c r="A67" s="115"/>
      <c r="B67" s="116"/>
      <c r="C67" s="116"/>
      <c r="D67" s="112" t="s">
        <v>182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20"/>
      <c r="AH67" s="120"/>
      <c r="AI67" s="120"/>
      <c r="AJ67" s="120"/>
      <c r="AK67" s="120"/>
      <c r="AL67" s="121"/>
      <c r="AM67" s="41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65" s="43" customFormat="1" ht="15" customHeight="1" x14ac:dyDescent="0.4">
      <c r="A68" s="81"/>
      <c r="B68" s="82"/>
      <c r="C68" s="82"/>
      <c r="D68" s="112" t="s">
        <v>193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79"/>
      <c r="AH68" s="79"/>
      <c r="AI68" s="79"/>
      <c r="AJ68" s="79"/>
      <c r="AK68" s="79"/>
      <c r="AL68" s="80"/>
      <c r="AM68" s="41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65" s="43" customFormat="1" ht="15" customHeight="1" x14ac:dyDescent="0.4">
      <c r="A69" s="81"/>
      <c r="B69" s="82"/>
      <c r="C69" s="82"/>
      <c r="D69" s="111" t="s">
        <v>201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79"/>
      <c r="AH69" s="79"/>
      <c r="AI69" s="79"/>
      <c r="AJ69" s="79"/>
      <c r="AK69" s="79"/>
      <c r="AL69" s="80"/>
      <c r="AM69" s="41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</row>
    <row r="70" spans="1:65" ht="11.25" customHeight="1" x14ac:dyDescent="0.2">
      <c r="A70" s="122" t="s">
        <v>80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4"/>
    </row>
    <row r="71" spans="1:65" ht="8.25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</row>
    <row r="72" spans="1:65" ht="12" customHeight="1" x14ac:dyDescent="0.2">
      <c r="A72" s="56" t="s">
        <v>26</v>
      </c>
      <c r="B72" s="47"/>
      <c r="C72" s="47"/>
      <c r="D72" s="57" t="str">
        <f>CONCATENATE(E9,"  ",U9)</f>
        <v xml:space="preserve">  </v>
      </c>
      <c r="E72" s="58"/>
      <c r="F72" s="58"/>
      <c r="G72" s="58"/>
      <c r="H72" s="58"/>
      <c r="I72" s="58"/>
      <c r="J72" s="58"/>
      <c r="K72" s="58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56" t="s">
        <v>27</v>
      </c>
      <c r="Y72" s="47"/>
      <c r="Z72" s="59"/>
      <c r="AA72" s="47"/>
      <c r="AB72" s="47"/>
      <c r="AC72" s="47"/>
      <c r="AD72" s="47"/>
      <c r="AE72" s="57" t="str">
        <f>CONCATENATE(U10)</f>
        <v/>
      </c>
      <c r="AF72" s="58"/>
      <c r="AG72" s="58"/>
      <c r="AH72" s="58"/>
      <c r="AI72" s="58"/>
      <c r="AJ72" s="58"/>
      <c r="AK72" s="58"/>
      <c r="AL72" s="58"/>
    </row>
    <row r="73" spans="1:65" ht="7.5" customHeight="1" x14ac:dyDescent="0.2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3"/>
      <c r="L73" s="33"/>
      <c r="M73" s="33"/>
      <c r="N73" s="33"/>
      <c r="O73" s="33"/>
      <c r="P73" s="33"/>
      <c r="Q73" s="33"/>
      <c r="R73" s="33"/>
      <c r="S73" s="34"/>
      <c r="T73" s="34"/>
      <c r="U73" s="34"/>
      <c r="V73" s="34"/>
      <c r="W73" s="34"/>
      <c r="X73" s="34"/>
      <c r="Y73" s="34"/>
      <c r="Z73" s="34"/>
      <c r="AA73" s="35"/>
      <c r="AB73" s="35"/>
      <c r="AC73" s="35"/>
      <c r="AD73" s="35"/>
      <c r="AE73" s="35"/>
      <c r="AF73" s="35"/>
      <c r="AG73" s="19"/>
      <c r="AH73" s="19"/>
      <c r="AI73" s="19"/>
      <c r="AJ73" s="19"/>
      <c r="AK73" s="19"/>
      <c r="AL73" s="19"/>
    </row>
    <row r="74" spans="1:65" ht="12" customHeight="1" x14ac:dyDescent="0.2">
      <c r="A74" s="89" t="s">
        <v>117</v>
      </c>
      <c r="B74" s="89"/>
      <c r="C74" s="89"/>
      <c r="D74" s="89"/>
      <c r="E74" s="89"/>
      <c r="F74" s="8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60"/>
      <c r="AH74" s="60"/>
      <c r="AI74" s="60"/>
      <c r="AJ74" s="60"/>
      <c r="AK74" s="60"/>
      <c r="AL74" s="60"/>
    </row>
    <row r="75" spans="1:65" ht="14.25" customHeight="1" x14ac:dyDescent="0.2">
      <c r="A75" s="170" t="s">
        <v>7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67"/>
      <c r="Q75" s="170" t="s">
        <v>4</v>
      </c>
      <c r="R75" s="170"/>
      <c r="S75" s="170"/>
      <c r="T75" s="170"/>
      <c r="U75" s="170"/>
      <c r="V75" s="170"/>
      <c r="W75" s="170" t="s">
        <v>5</v>
      </c>
      <c r="X75" s="170"/>
      <c r="Y75" s="170"/>
      <c r="Z75" s="170"/>
      <c r="AA75" s="170"/>
      <c r="AB75" s="170" t="s">
        <v>6</v>
      </c>
      <c r="AC75" s="170"/>
      <c r="AD75" s="170"/>
      <c r="AE75" s="170"/>
      <c r="AF75" s="170"/>
      <c r="AG75" s="170"/>
      <c r="AH75" s="170" t="s">
        <v>2</v>
      </c>
      <c r="AI75" s="170"/>
      <c r="AJ75" s="170"/>
      <c r="AK75" s="170"/>
      <c r="AL75" s="170"/>
    </row>
    <row r="76" spans="1:65" ht="14.25" customHeight="1" x14ac:dyDescent="0.2">
      <c r="A76" s="171" t="s">
        <v>192</v>
      </c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67"/>
      <c r="Q76" s="172"/>
      <c r="R76" s="172"/>
      <c r="S76" s="172"/>
      <c r="T76" s="172"/>
      <c r="U76" s="172"/>
      <c r="V76" s="172"/>
      <c r="W76" s="173"/>
      <c r="X76" s="173"/>
      <c r="Y76" s="173"/>
      <c r="Z76" s="173"/>
      <c r="AA76" s="173"/>
      <c r="AB76" s="239"/>
      <c r="AC76" s="239"/>
      <c r="AD76" s="239"/>
      <c r="AE76" s="239"/>
      <c r="AF76" s="239"/>
      <c r="AG76" s="239"/>
      <c r="AH76" s="173"/>
      <c r="AI76" s="173"/>
      <c r="AJ76" s="173"/>
      <c r="AK76" s="173"/>
      <c r="AL76" s="173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</row>
    <row r="77" spans="1:65" ht="12" customHeight="1" x14ac:dyDescent="0.2">
      <c r="A77" s="92" t="s">
        <v>145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4"/>
      <c r="P77" s="74"/>
      <c r="Q77" s="95"/>
      <c r="R77" s="95"/>
      <c r="S77" s="95"/>
      <c r="T77" s="95"/>
      <c r="U77" s="95"/>
      <c r="V77" s="95"/>
      <c r="W77" s="91"/>
      <c r="X77" s="91"/>
      <c r="Y77" s="91"/>
      <c r="Z77" s="91"/>
      <c r="AA77" s="91"/>
      <c r="AB77" s="97"/>
      <c r="AC77" s="97"/>
      <c r="AD77" s="97"/>
      <c r="AE77" s="97"/>
      <c r="AF77" s="97"/>
      <c r="AG77" s="97"/>
      <c r="AH77" s="91"/>
      <c r="AI77" s="91"/>
      <c r="AJ77" s="91"/>
      <c r="AK77" s="91"/>
      <c r="AL77" s="91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</row>
    <row r="78" spans="1:65" ht="12" customHeight="1" x14ac:dyDescent="0.2">
      <c r="A78" s="92" t="s">
        <v>146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4"/>
      <c r="P78" s="74"/>
      <c r="Q78" s="95"/>
      <c r="R78" s="95"/>
      <c r="S78" s="95"/>
      <c r="T78" s="95"/>
      <c r="U78" s="95"/>
      <c r="V78" s="95"/>
      <c r="W78" s="91"/>
      <c r="X78" s="91"/>
      <c r="Y78" s="91"/>
      <c r="Z78" s="91"/>
      <c r="AA78" s="91"/>
      <c r="AB78" s="97"/>
      <c r="AC78" s="97"/>
      <c r="AD78" s="97"/>
      <c r="AE78" s="97"/>
      <c r="AF78" s="97"/>
      <c r="AG78" s="97"/>
      <c r="AH78" s="91"/>
      <c r="AI78" s="91"/>
      <c r="AJ78" s="91"/>
      <c r="AK78" s="91"/>
      <c r="AL78" s="91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</row>
    <row r="79" spans="1:65" ht="12" customHeight="1" x14ac:dyDescent="0.2">
      <c r="A79" s="92" t="s">
        <v>147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4"/>
      <c r="P79" s="74"/>
      <c r="Q79" s="95"/>
      <c r="R79" s="95"/>
      <c r="S79" s="95"/>
      <c r="T79" s="95"/>
      <c r="U79" s="95"/>
      <c r="V79" s="95"/>
      <c r="W79" s="91"/>
      <c r="X79" s="91"/>
      <c r="Y79" s="91"/>
      <c r="Z79" s="91"/>
      <c r="AA79" s="91"/>
      <c r="AB79" s="97"/>
      <c r="AC79" s="97"/>
      <c r="AD79" s="97"/>
      <c r="AE79" s="97"/>
      <c r="AF79" s="97"/>
      <c r="AG79" s="97"/>
      <c r="AH79" s="91"/>
      <c r="AI79" s="91"/>
      <c r="AJ79" s="91"/>
      <c r="AK79" s="91"/>
      <c r="AL79" s="91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</row>
    <row r="80" spans="1:65" ht="12" customHeight="1" x14ac:dyDescent="0.2">
      <c r="A80" s="92" t="s">
        <v>148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74"/>
      <c r="Q80" s="95"/>
      <c r="R80" s="95"/>
      <c r="S80" s="95"/>
      <c r="T80" s="95"/>
      <c r="U80" s="95"/>
      <c r="V80" s="95"/>
      <c r="W80" s="91"/>
      <c r="X80" s="91"/>
      <c r="Y80" s="91"/>
      <c r="Z80" s="91"/>
      <c r="AA80" s="91"/>
      <c r="AB80" s="97"/>
      <c r="AC80" s="97"/>
      <c r="AD80" s="97"/>
      <c r="AE80" s="97"/>
      <c r="AF80" s="97"/>
      <c r="AG80" s="97"/>
      <c r="AH80" s="91"/>
      <c r="AI80" s="91"/>
      <c r="AJ80" s="91"/>
      <c r="AK80" s="91"/>
      <c r="AL80" s="91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</row>
    <row r="81" spans="1:66" ht="12" customHeight="1" x14ac:dyDescent="0.2">
      <c r="A81" s="92" t="s">
        <v>149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74"/>
      <c r="Q81" s="97"/>
      <c r="R81" s="97"/>
      <c r="S81" s="97"/>
      <c r="T81" s="97"/>
      <c r="U81" s="97"/>
      <c r="V81" s="97"/>
      <c r="W81" s="91"/>
      <c r="X81" s="91"/>
      <c r="Y81" s="91"/>
      <c r="Z81" s="91"/>
      <c r="AA81" s="91"/>
      <c r="AB81" s="97"/>
      <c r="AC81" s="97"/>
      <c r="AD81" s="97"/>
      <c r="AE81" s="97"/>
      <c r="AF81" s="97"/>
      <c r="AG81" s="97"/>
      <c r="AH81" s="91"/>
      <c r="AI81" s="91"/>
      <c r="AJ81" s="91"/>
      <c r="AK81" s="91"/>
      <c r="AL81" s="91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</row>
    <row r="82" spans="1:66" ht="12" customHeight="1" x14ac:dyDescent="0.2">
      <c r="A82" s="92" t="s">
        <v>150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74"/>
      <c r="Q82" s="95"/>
      <c r="R82" s="95"/>
      <c r="S82" s="95"/>
      <c r="T82" s="95"/>
      <c r="U82" s="95"/>
      <c r="V82" s="95"/>
      <c r="W82" s="91"/>
      <c r="X82" s="91"/>
      <c r="Y82" s="91"/>
      <c r="Z82" s="91"/>
      <c r="AA82" s="91"/>
      <c r="AB82" s="97"/>
      <c r="AC82" s="97"/>
      <c r="AD82" s="97"/>
      <c r="AE82" s="97"/>
      <c r="AF82" s="97"/>
      <c r="AG82" s="97"/>
      <c r="AH82" s="91"/>
      <c r="AI82" s="91"/>
      <c r="AJ82" s="91"/>
      <c r="AK82" s="91"/>
      <c r="AL82" s="91"/>
      <c r="AM82" s="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45"/>
      <c r="BM82" s="45"/>
      <c r="BN82" s="45"/>
    </row>
    <row r="83" spans="1:66" ht="12" customHeight="1" x14ac:dyDescent="0.2">
      <c r="A83" s="92" t="s">
        <v>151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74"/>
      <c r="Q83" s="95"/>
      <c r="R83" s="95"/>
      <c r="S83" s="95"/>
      <c r="T83" s="95"/>
      <c r="U83" s="95"/>
      <c r="V83" s="95"/>
      <c r="W83" s="91"/>
      <c r="X83" s="91"/>
      <c r="Y83" s="91"/>
      <c r="Z83" s="91"/>
      <c r="AA83" s="91"/>
      <c r="AB83" s="97"/>
      <c r="AC83" s="97"/>
      <c r="AD83" s="97"/>
      <c r="AE83" s="97"/>
      <c r="AF83" s="97"/>
      <c r="AG83" s="97"/>
      <c r="AH83" s="91"/>
      <c r="AI83" s="91"/>
      <c r="AJ83" s="91"/>
      <c r="AK83" s="91"/>
      <c r="AL83" s="91"/>
      <c r="AM83" s="3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45"/>
      <c r="BM83" s="45"/>
      <c r="BN83" s="45"/>
    </row>
    <row r="84" spans="1:66" ht="12" customHeight="1" x14ac:dyDescent="0.2">
      <c r="A84" s="92" t="s">
        <v>152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74"/>
      <c r="Q84" s="95"/>
      <c r="R84" s="95"/>
      <c r="S84" s="95"/>
      <c r="T84" s="95"/>
      <c r="U84" s="95"/>
      <c r="V84" s="95"/>
      <c r="W84" s="91"/>
      <c r="X84" s="91"/>
      <c r="Y84" s="91"/>
      <c r="Z84" s="91"/>
      <c r="AA84" s="91"/>
      <c r="AB84" s="97"/>
      <c r="AC84" s="97"/>
      <c r="AD84" s="97"/>
      <c r="AE84" s="97"/>
      <c r="AF84" s="97"/>
      <c r="AG84" s="97"/>
      <c r="AH84" s="91"/>
      <c r="AI84" s="91"/>
      <c r="AJ84" s="91"/>
      <c r="AK84" s="91"/>
      <c r="AL84" s="91"/>
      <c r="AM84" s="3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45"/>
      <c r="BM84" s="45"/>
      <c r="BN84" s="45"/>
    </row>
    <row r="85" spans="1:66" ht="12" customHeight="1" x14ac:dyDescent="0.2">
      <c r="A85" s="92" t="s">
        <v>153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74"/>
      <c r="Q85" s="95"/>
      <c r="R85" s="95"/>
      <c r="S85" s="95"/>
      <c r="T85" s="95"/>
      <c r="U85" s="95"/>
      <c r="V85" s="95"/>
      <c r="W85" s="91"/>
      <c r="X85" s="91"/>
      <c r="Y85" s="91"/>
      <c r="Z85" s="91"/>
      <c r="AA85" s="91"/>
      <c r="AB85" s="97"/>
      <c r="AC85" s="97"/>
      <c r="AD85" s="97"/>
      <c r="AE85" s="97"/>
      <c r="AF85" s="97"/>
      <c r="AG85" s="97"/>
      <c r="AH85" s="91"/>
      <c r="AI85" s="91"/>
      <c r="AJ85" s="91"/>
      <c r="AK85" s="91"/>
      <c r="AL85" s="91"/>
      <c r="AM85" s="3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45"/>
      <c r="BM85" s="45"/>
      <c r="BN85" s="45"/>
    </row>
    <row r="86" spans="1:66" ht="12" customHeight="1" x14ac:dyDescent="0.2">
      <c r="A86" s="92" t="s">
        <v>154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74"/>
      <c r="Q86" s="95"/>
      <c r="R86" s="95"/>
      <c r="S86" s="95"/>
      <c r="T86" s="95"/>
      <c r="U86" s="95"/>
      <c r="V86" s="95"/>
      <c r="W86" s="91"/>
      <c r="X86" s="91"/>
      <c r="Y86" s="91"/>
      <c r="Z86" s="91"/>
      <c r="AA86" s="91"/>
      <c r="AB86" s="97"/>
      <c r="AC86" s="97"/>
      <c r="AD86" s="97"/>
      <c r="AE86" s="97"/>
      <c r="AF86" s="97"/>
      <c r="AG86" s="97"/>
      <c r="AH86" s="91"/>
      <c r="AI86" s="91"/>
      <c r="AJ86" s="91"/>
      <c r="AK86" s="91"/>
      <c r="AL86" s="91"/>
      <c r="AM86" s="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45"/>
      <c r="BM86" s="45"/>
      <c r="BN86" s="45"/>
    </row>
    <row r="87" spans="1:66" ht="12" customHeight="1" x14ac:dyDescent="0.2">
      <c r="A87" s="92" t="s">
        <v>155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74"/>
      <c r="Q87" s="95"/>
      <c r="R87" s="95"/>
      <c r="S87" s="95"/>
      <c r="T87" s="95"/>
      <c r="U87" s="95"/>
      <c r="V87" s="95"/>
      <c r="W87" s="91"/>
      <c r="X87" s="91"/>
      <c r="Y87" s="91"/>
      <c r="Z87" s="91"/>
      <c r="AA87" s="91"/>
      <c r="AB87" s="97"/>
      <c r="AC87" s="97"/>
      <c r="AD87" s="97"/>
      <c r="AE87" s="97"/>
      <c r="AF87" s="97"/>
      <c r="AG87" s="97"/>
      <c r="AH87" s="91"/>
      <c r="AI87" s="91"/>
      <c r="AJ87" s="91"/>
      <c r="AK87" s="91"/>
      <c r="AL87" s="91"/>
      <c r="AM87" s="3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45"/>
      <c r="BM87" s="45"/>
      <c r="BN87" s="45"/>
    </row>
    <row r="88" spans="1:66" ht="12" customHeight="1" x14ac:dyDescent="0.2">
      <c r="A88" s="92" t="s">
        <v>156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4"/>
      <c r="P88" s="74"/>
      <c r="Q88" s="95"/>
      <c r="R88" s="95"/>
      <c r="S88" s="95"/>
      <c r="T88" s="95"/>
      <c r="U88" s="95"/>
      <c r="V88" s="95"/>
      <c r="W88" s="91"/>
      <c r="X88" s="91"/>
      <c r="Y88" s="91"/>
      <c r="Z88" s="91"/>
      <c r="AA88" s="91"/>
      <c r="AB88" s="97"/>
      <c r="AC88" s="97"/>
      <c r="AD88" s="97"/>
      <c r="AE88" s="97"/>
      <c r="AF88" s="97"/>
      <c r="AG88" s="97"/>
      <c r="AH88" s="91"/>
      <c r="AI88" s="91"/>
      <c r="AJ88" s="91"/>
      <c r="AK88" s="91"/>
      <c r="AL88" s="91"/>
      <c r="AM88" s="3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45"/>
      <c r="BM88" s="45"/>
      <c r="BN88" s="45"/>
    </row>
    <row r="89" spans="1:66" ht="12" customHeight="1" x14ac:dyDescent="0.2">
      <c r="A89" s="92" t="s">
        <v>157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4"/>
      <c r="P89" s="74"/>
      <c r="Q89" s="95"/>
      <c r="R89" s="95"/>
      <c r="S89" s="95"/>
      <c r="T89" s="95"/>
      <c r="U89" s="95"/>
      <c r="V89" s="95"/>
      <c r="W89" s="91"/>
      <c r="X89" s="91"/>
      <c r="Y89" s="91"/>
      <c r="Z89" s="91"/>
      <c r="AA89" s="91"/>
      <c r="AB89" s="97"/>
      <c r="AC89" s="97"/>
      <c r="AD89" s="97"/>
      <c r="AE89" s="97"/>
      <c r="AF89" s="97"/>
      <c r="AG89" s="97"/>
      <c r="AH89" s="91"/>
      <c r="AI89" s="91"/>
      <c r="AJ89" s="91"/>
      <c r="AK89" s="91"/>
      <c r="AL89" s="91"/>
      <c r="AM89" s="3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45"/>
      <c r="BM89" s="45"/>
      <c r="BN89" s="45"/>
    </row>
    <row r="90" spans="1:66" ht="12" customHeight="1" x14ac:dyDescent="0.2">
      <c r="A90" s="92" t="s">
        <v>158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4"/>
      <c r="P90" s="74"/>
      <c r="Q90" s="95"/>
      <c r="R90" s="95"/>
      <c r="S90" s="95"/>
      <c r="T90" s="95"/>
      <c r="U90" s="95"/>
      <c r="V90" s="95"/>
      <c r="W90" s="91"/>
      <c r="X90" s="91"/>
      <c r="Y90" s="91"/>
      <c r="Z90" s="91"/>
      <c r="AA90" s="91"/>
      <c r="AB90" s="97"/>
      <c r="AC90" s="97"/>
      <c r="AD90" s="97"/>
      <c r="AE90" s="97"/>
      <c r="AF90" s="97"/>
      <c r="AG90" s="97"/>
      <c r="AH90" s="91"/>
      <c r="AI90" s="91"/>
      <c r="AJ90" s="91"/>
      <c r="AK90" s="91"/>
      <c r="AL90" s="91"/>
      <c r="AM90" s="3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45"/>
      <c r="BM90" s="45"/>
      <c r="BN90" s="45"/>
    </row>
    <row r="91" spans="1:66" ht="12" customHeight="1" x14ac:dyDescent="0.2">
      <c r="A91" s="92" t="s">
        <v>159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4"/>
      <c r="P91" s="74"/>
      <c r="Q91" s="95"/>
      <c r="R91" s="95"/>
      <c r="S91" s="95"/>
      <c r="T91" s="95"/>
      <c r="U91" s="95"/>
      <c r="V91" s="95"/>
      <c r="W91" s="91"/>
      <c r="X91" s="91"/>
      <c r="Y91" s="91"/>
      <c r="Z91" s="91"/>
      <c r="AA91" s="91"/>
      <c r="AB91" s="97"/>
      <c r="AC91" s="97"/>
      <c r="AD91" s="97"/>
      <c r="AE91" s="97"/>
      <c r="AF91" s="97"/>
      <c r="AG91" s="97"/>
      <c r="AH91" s="91"/>
      <c r="AI91" s="91"/>
      <c r="AJ91" s="91"/>
      <c r="AK91" s="91"/>
      <c r="AL91" s="91"/>
      <c r="AM91" s="3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45"/>
      <c r="BM91" s="45"/>
      <c r="BN91" s="45"/>
    </row>
    <row r="92" spans="1:66" ht="12" customHeight="1" x14ac:dyDescent="0.2">
      <c r="A92" s="274" t="s">
        <v>160</v>
      </c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6"/>
      <c r="P92" s="74"/>
      <c r="Q92" s="95"/>
      <c r="R92" s="95"/>
      <c r="S92" s="95"/>
      <c r="T92" s="95"/>
      <c r="U92" s="95"/>
      <c r="V92" s="95"/>
      <c r="W92" s="91"/>
      <c r="X92" s="91"/>
      <c r="Y92" s="91"/>
      <c r="Z92" s="91"/>
      <c r="AA92" s="91"/>
      <c r="AB92" s="97"/>
      <c r="AC92" s="97"/>
      <c r="AD92" s="97"/>
      <c r="AE92" s="97"/>
      <c r="AF92" s="97"/>
      <c r="AG92" s="97"/>
      <c r="AH92" s="91"/>
      <c r="AI92" s="91"/>
      <c r="AJ92" s="91"/>
      <c r="AK92" s="91"/>
      <c r="AL92" s="91"/>
      <c r="AM92" s="3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45"/>
      <c r="BM92" s="45"/>
      <c r="BN92" s="45"/>
    </row>
    <row r="93" spans="1:66" ht="12" customHeight="1" x14ac:dyDescent="0.2">
      <c r="A93" s="92" t="s">
        <v>161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4"/>
      <c r="P93" s="74"/>
      <c r="Q93" s="95"/>
      <c r="R93" s="95"/>
      <c r="S93" s="95"/>
      <c r="T93" s="95"/>
      <c r="U93" s="95"/>
      <c r="V93" s="95"/>
      <c r="W93" s="91"/>
      <c r="X93" s="91"/>
      <c r="Y93" s="91"/>
      <c r="Z93" s="91"/>
      <c r="AA93" s="91"/>
      <c r="AB93" s="97"/>
      <c r="AC93" s="97"/>
      <c r="AD93" s="97"/>
      <c r="AE93" s="97"/>
      <c r="AF93" s="97"/>
      <c r="AG93" s="97"/>
      <c r="AH93" s="91"/>
      <c r="AI93" s="91"/>
      <c r="AJ93" s="91"/>
      <c r="AK93" s="91"/>
      <c r="AL93" s="91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45"/>
      <c r="BM93" s="45"/>
      <c r="BN93" s="45"/>
    </row>
    <row r="94" spans="1:66" ht="12" customHeight="1" x14ac:dyDescent="0.2">
      <c r="A94" s="92" t="s">
        <v>162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4"/>
      <c r="P94" s="74"/>
      <c r="Q94" s="95"/>
      <c r="R94" s="95"/>
      <c r="S94" s="95"/>
      <c r="T94" s="95"/>
      <c r="U94" s="95"/>
      <c r="V94" s="95"/>
      <c r="W94" s="91"/>
      <c r="X94" s="91"/>
      <c r="Y94" s="91"/>
      <c r="Z94" s="91"/>
      <c r="AA94" s="91"/>
      <c r="AB94" s="97"/>
      <c r="AC94" s="97"/>
      <c r="AD94" s="97"/>
      <c r="AE94" s="97"/>
      <c r="AF94" s="97"/>
      <c r="AG94" s="97"/>
      <c r="AH94" s="91"/>
      <c r="AI94" s="91"/>
      <c r="AJ94" s="91"/>
      <c r="AK94" s="91"/>
      <c r="AL94" s="91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45"/>
      <c r="BM94" s="45"/>
      <c r="BN94" s="45"/>
    </row>
    <row r="95" spans="1:66" ht="12" customHeight="1" x14ac:dyDescent="0.2">
      <c r="A95" s="92" t="s">
        <v>163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4"/>
      <c r="P95" s="74"/>
      <c r="Q95" s="95"/>
      <c r="R95" s="95"/>
      <c r="S95" s="95"/>
      <c r="T95" s="95"/>
      <c r="U95" s="95"/>
      <c r="V95" s="95"/>
      <c r="W95" s="91"/>
      <c r="X95" s="91"/>
      <c r="Y95" s="91"/>
      <c r="Z95" s="91"/>
      <c r="AA95" s="91"/>
      <c r="AB95" s="97"/>
      <c r="AC95" s="97"/>
      <c r="AD95" s="97"/>
      <c r="AE95" s="97"/>
      <c r="AF95" s="97"/>
      <c r="AG95" s="97"/>
      <c r="AH95" s="91"/>
      <c r="AI95" s="91"/>
      <c r="AJ95" s="91"/>
      <c r="AK95" s="91"/>
      <c r="AL95" s="91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45"/>
      <c r="BM95" s="45"/>
      <c r="BN95" s="45"/>
    </row>
    <row r="96" spans="1:66" ht="12" customHeight="1" x14ac:dyDescent="0.2">
      <c r="A96" s="92" t="s">
        <v>164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4"/>
      <c r="P96" s="74"/>
      <c r="Q96" s="95"/>
      <c r="R96" s="95"/>
      <c r="S96" s="95"/>
      <c r="T96" s="95"/>
      <c r="U96" s="95"/>
      <c r="V96" s="95"/>
      <c r="W96" s="91"/>
      <c r="X96" s="91"/>
      <c r="Y96" s="91"/>
      <c r="Z96" s="91"/>
      <c r="AA96" s="91"/>
      <c r="AB96" s="97"/>
      <c r="AC96" s="97"/>
      <c r="AD96" s="97"/>
      <c r="AE96" s="97"/>
      <c r="AF96" s="97"/>
      <c r="AG96" s="97"/>
      <c r="AH96" s="91"/>
      <c r="AI96" s="91"/>
      <c r="AJ96" s="91"/>
      <c r="AK96" s="91"/>
      <c r="AL96" s="91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45"/>
      <c r="BM96" s="45"/>
      <c r="BN96" s="45"/>
    </row>
    <row r="97" spans="1:66" ht="12" customHeight="1" x14ac:dyDescent="0.2">
      <c r="A97" s="92" t="s">
        <v>165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4"/>
      <c r="P97" s="74"/>
      <c r="Q97" s="95"/>
      <c r="R97" s="95"/>
      <c r="S97" s="95"/>
      <c r="T97" s="95"/>
      <c r="U97" s="95"/>
      <c r="V97" s="95"/>
      <c r="W97" s="91"/>
      <c r="X97" s="91"/>
      <c r="Y97" s="91"/>
      <c r="Z97" s="91"/>
      <c r="AA97" s="91"/>
      <c r="AB97" s="97"/>
      <c r="AC97" s="97"/>
      <c r="AD97" s="97"/>
      <c r="AE97" s="97"/>
      <c r="AF97" s="97"/>
      <c r="AG97" s="97"/>
      <c r="AH97" s="91"/>
      <c r="AI97" s="91"/>
      <c r="AJ97" s="91"/>
      <c r="AK97" s="91"/>
      <c r="AL97" s="91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45"/>
      <c r="BM97" s="45"/>
      <c r="BN97" s="45"/>
    </row>
    <row r="98" spans="1:66" ht="12" customHeight="1" x14ac:dyDescent="0.2">
      <c r="A98" s="92" t="s">
        <v>166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4"/>
      <c r="P98" s="74"/>
      <c r="Q98" s="95"/>
      <c r="R98" s="95"/>
      <c r="S98" s="95"/>
      <c r="T98" s="95"/>
      <c r="U98" s="95"/>
      <c r="V98" s="95"/>
      <c r="W98" s="91"/>
      <c r="X98" s="91"/>
      <c r="Y98" s="91"/>
      <c r="Z98" s="91"/>
      <c r="AA98" s="91"/>
      <c r="AB98" s="97"/>
      <c r="AC98" s="97"/>
      <c r="AD98" s="97"/>
      <c r="AE98" s="97"/>
      <c r="AF98" s="97"/>
      <c r="AG98" s="97"/>
      <c r="AH98" s="91"/>
      <c r="AI98" s="91"/>
      <c r="AJ98" s="91"/>
      <c r="AK98" s="91"/>
      <c r="AL98" s="91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45"/>
      <c r="BM98" s="45"/>
      <c r="BN98" s="45"/>
    </row>
    <row r="99" spans="1:66" ht="12" customHeight="1" x14ac:dyDescent="0.2">
      <c r="A99" s="92" t="s">
        <v>167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4"/>
      <c r="P99" s="74"/>
      <c r="Q99" s="95"/>
      <c r="R99" s="95"/>
      <c r="S99" s="95"/>
      <c r="T99" s="95"/>
      <c r="U99" s="95"/>
      <c r="V99" s="95"/>
      <c r="W99" s="91"/>
      <c r="X99" s="91"/>
      <c r="Y99" s="91"/>
      <c r="Z99" s="91"/>
      <c r="AA99" s="91"/>
      <c r="AB99" s="97"/>
      <c r="AC99" s="97"/>
      <c r="AD99" s="97"/>
      <c r="AE99" s="97"/>
      <c r="AF99" s="97"/>
      <c r="AG99" s="97"/>
      <c r="AH99" s="91"/>
      <c r="AI99" s="91"/>
      <c r="AJ99" s="91"/>
      <c r="AK99" s="91"/>
      <c r="AL99" s="91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45"/>
      <c r="BM99" s="45"/>
      <c r="BN99" s="45"/>
    </row>
    <row r="100" spans="1:66" ht="12" customHeight="1" x14ac:dyDescent="0.2">
      <c r="A100" s="92" t="s">
        <v>168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4"/>
      <c r="P100" s="74"/>
      <c r="Q100" s="95"/>
      <c r="R100" s="95"/>
      <c r="S100" s="95"/>
      <c r="T100" s="95"/>
      <c r="U100" s="95"/>
      <c r="V100" s="95"/>
      <c r="W100" s="91"/>
      <c r="X100" s="91"/>
      <c r="Y100" s="91"/>
      <c r="Z100" s="91"/>
      <c r="AA100" s="91"/>
      <c r="AB100" s="97"/>
      <c r="AC100" s="97"/>
      <c r="AD100" s="97"/>
      <c r="AE100" s="97"/>
      <c r="AF100" s="97"/>
      <c r="AG100" s="97"/>
      <c r="AH100" s="91"/>
      <c r="AI100" s="91"/>
      <c r="AJ100" s="91"/>
      <c r="AK100" s="91"/>
      <c r="AL100" s="91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45"/>
      <c r="BM100" s="45"/>
      <c r="BN100" s="45"/>
    </row>
    <row r="101" spans="1:66" ht="12" customHeight="1" x14ac:dyDescent="0.2">
      <c r="A101" s="92" t="s">
        <v>169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4"/>
      <c r="P101" s="74"/>
      <c r="Q101" s="95"/>
      <c r="R101" s="95"/>
      <c r="S101" s="95"/>
      <c r="T101" s="95"/>
      <c r="U101" s="95"/>
      <c r="V101" s="95"/>
      <c r="W101" s="91"/>
      <c r="X101" s="91"/>
      <c r="Y101" s="91"/>
      <c r="Z101" s="91"/>
      <c r="AA101" s="91"/>
      <c r="AB101" s="97"/>
      <c r="AC101" s="97"/>
      <c r="AD101" s="97"/>
      <c r="AE101" s="97"/>
      <c r="AF101" s="97"/>
      <c r="AG101" s="97"/>
      <c r="AH101" s="91"/>
      <c r="AI101" s="91"/>
      <c r="AJ101" s="91"/>
      <c r="AK101" s="91"/>
      <c r="AL101" s="91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45"/>
      <c r="BM101" s="45"/>
      <c r="BN101" s="45"/>
    </row>
    <row r="102" spans="1:66" ht="12" customHeight="1" x14ac:dyDescent="0.2">
      <c r="A102" s="92" t="s">
        <v>170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4"/>
      <c r="P102" s="74"/>
      <c r="Q102" s="95"/>
      <c r="R102" s="95"/>
      <c r="S102" s="95"/>
      <c r="T102" s="95"/>
      <c r="U102" s="95"/>
      <c r="V102" s="95"/>
      <c r="W102" s="91"/>
      <c r="X102" s="91"/>
      <c r="Y102" s="91"/>
      <c r="Z102" s="91"/>
      <c r="AA102" s="91"/>
      <c r="AB102" s="97"/>
      <c r="AC102" s="97"/>
      <c r="AD102" s="97"/>
      <c r="AE102" s="97"/>
      <c r="AF102" s="97"/>
      <c r="AG102" s="97"/>
      <c r="AH102" s="91"/>
      <c r="AI102" s="91"/>
      <c r="AJ102" s="91"/>
      <c r="AK102" s="91"/>
      <c r="AL102" s="91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45"/>
      <c r="BM102" s="45"/>
      <c r="BN102" s="45"/>
    </row>
    <row r="103" spans="1:66" ht="12" customHeight="1" x14ac:dyDescent="0.2">
      <c r="A103" s="92" t="s">
        <v>171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4"/>
      <c r="P103" s="74"/>
      <c r="Q103" s="95"/>
      <c r="R103" s="95"/>
      <c r="S103" s="95"/>
      <c r="T103" s="95"/>
      <c r="U103" s="95"/>
      <c r="V103" s="95"/>
      <c r="W103" s="91"/>
      <c r="X103" s="91"/>
      <c r="Y103" s="91"/>
      <c r="Z103" s="91"/>
      <c r="AA103" s="91"/>
      <c r="AB103" s="97"/>
      <c r="AC103" s="97"/>
      <c r="AD103" s="97"/>
      <c r="AE103" s="97"/>
      <c r="AF103" s="97"/>
      <c r="AG103" s="97"/>
      <c r="AH103" s="91"/>
      <c r="AI103" s="91"/>
      <c r="AJ103" s="91"/>
      <c r="AK103" s="91"/>
      <c r="AL103" s="91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45"/>
      <c r="BM103" s="45"/>
      <c r="BN103" s="45"/>
    </row>
    <row r="104" spans="1:66" ht="12" customHeight="1" x14ac:dyDescent="0.2">
      <c r="A104" s="92" t="s">
        <v>184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4"/>
      <c r="P104" s="74"/>
      <c r="Q104" s="95"/>
      <c r="R104" s="95"/>
      <c r="S104" s="95"/>
      <c r="T104" s="95"/>
      <c r="U104" s="95"/>
      <c r="V104" s="95"/>
      <c r="W104" s="91"/>
      <c r="X104" s="91"/>
      <c r="Y104" s="91"/>
      <c r="Z104" s="91"/>
      <c r="AA104" s="91"/>
      <c r="AB104" s="97"/>
      <c r="AC104" s="97"/>
      <c r="AD104" s="97"/>
      <c r="AE104" s="97"/>
      <c r="AF104" s="97"/>
      <c r="AG104" s="97"/>
      <c r="AH104" s="91"/>
      <c r="AI104" s="91"/>
      <c r="AJ104" s="91"/>
      <c r="AK104" s="91"/>
      <c r="AL104" s="91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45"/>
      <c r="BM104" s="45"/>
      <c r="BN104" s="45"/>
    </row>
    <row r="105" spans="1:66" ht="12" customHeight="1" x14ac:dyDescent="0.2">
      <c r="A105" s="92" t="s">
        <v>185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4"/>
      <c r="P105" s="74"/>
      <c r="Q105" s="95"/>
      <c r="R105" s="95"/>
      <c r="S105" s="95"/>
      <c r="T105" s="95"/>
      <c r="U105" s="95"/>
      <c r="V105" s="95"/>
      <c r="W105" s="91"/>
      <c r="X105" s="91"/>
      <c r="Y105" s="91"/>
      <c r="Z105" s="91"/>
      <c r="AA105" s="91"/>
      <c r="AB105" s="97"/>
      <c r="AC105" s="97"/>
      <c r="AD105" s="97"/>
      <c r="AE105" s="97"/>
      <c r="AF105" s="97"/>
      <c r="AG105" s="97"/>
      <c r="AH105" s="91"/>
      <c r="AI105" s="91"/>
      <c r="AJ105" s="91"/>
      <c r="AK105" s="91"/>
      <c r="AL105" s="91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45"/>
      <c r="BM105" s="45"/>
      <c r="BN105" s="45"/>
    </row>
    <row r="106" spans="1:66" ht="12" customHeight="1" x14ac:dyDescent="0.2">
      <c r="A106" s="92" t="s">
        <v>186</v>
      </c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4"/>
      <c r="P106" s="74"/>
      <c r="Q106" s="95"/>
      <c r="R106" s="95"/>
      <c r="S106" s="95"/>
      <c r="T106" s="95"/>
      <c r="U106" s="95"/>
      <c r="V106" s="95"/>
      <c r="W106" s="91"/>
      <c r="X106" s="91"/>
      <c r="Y106" s="91"/>
      <c r="Z106" s="91"/>
      <c r="AA106" s="91"/>
      <c r="AB106" s="97"/>
      <c r="AC106" s="97"/>
      <c r="AD106" s="97"/>
      <c r="AE106" s="97"/>
      <c r="AF106" s="97"/>
      <c r="AG106" s="97"/>
      <c r="AH106" s="91"/>
      <c r="AI106" s="91"/>
      <c r="AJ106" s="91"/>
      <c r="AK106" s="91"/>
      <c r="AL106" s="91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45"/>
      <c r="BM106" s="45"/>
      <c r="BN106" s="45"/>
    </row>
    <row r="107" spans="1:66" ht="12" customHeight="1" x14ac:dyDescent="0.2">
      <c r="A107" s="92" t="s">
        <v>187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4"/>
      <c r="P107" s="74"/>
      <c r="Q107" s="95"/>
      <c r="R107" s="95"/>
      <c r="S107" s="95"/>
      <c r="T107" s="95"/>
      <c r="U107" s="95"/>
      <c r="V107" s="95"/>
      <c r="W107" s="91"/>
      <c r="X107" s="91"/>
      <c r="Y107" s="91"/>
      <c r="Z107" s="91"/>
      <c r="AA107" s="91"/>
      <c r="AB107" s="97"/>
      <c r="AC107" s="97"/>
      <c r="AD107" s="97"/>
      <c r="AE107" s="97"/>
      <c r="AF107" s="97"/>
      <c r="AG107" s="97"/>
      <c r="AH107" s="91"/>
      <c r="AI107" s="91"/>
      <c r="AJ107" s="91"/>
      <c r="AK107" s="91"/>
      <c r="AL107" s="91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45"/>
      <c r="BM107" s="45"/>
      <c r="BN107" s="45"/>
    </row>
    <row r="108" spans="1:66" ht="12" customHeight="1" x14ac:dyDescent="0.2">
      <c r="A108" s="92" t="s">
        <v>188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4"/>
      <c r="P108" s="74"/>
      <c r="Q108" s="95"/>
      <c r="R108" s="95"/>
      <c r="S108" s="95"/>
      <c r="T108" s="95"/>
      <c r="U108" s="95"/>
      <c r="V108" s="95"/>
      <c r="W108" s="91"/>
      <c r="X108" s="91"/>
      <c r="Y108" s="91"/>
      <c r="Z108" s="91"/>
      <c r="AA108" s="91"/>
      <c r="AB108" s="96"/>
      <c r="AC108" s="96"/>
      <c r="AD108" s="96"/>
      <c r="AE108" s="96"/>
      <c r="AF108" s="96"/>
      <c r="AG108" s="96"/>
      <c r="AH108" s="91"/>
      <c r="AI108" s="91"/>
      <c r="AJ108" s="91"/>
      <c r="AK108" s="91"/>
      <c r="AL108" s="91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45"/>
      <c r="BM108" s="45"/>
      <c r="BN108" s="45"/>
    </row>
    <row r="109" spans="1:66" ht="12" customHeight="1" x14ac:dyDescent="0.2">
      <c r="A109" s="92" t="s">
        <v>189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4"/>
      <c r="P109" s="74"/>
      <c r="Q109" s="95"/>
      <c r="R109" s="95"/>
      <c r="S109" s="95"/>
      <c r="T109" s="95"/>
      <c r="U109" s="95"/>
      <c r="V109" s="95"/>
      <c r="W109" s="91"/>
      <c r="X109" s="91"/>
      <c r="Y109" s="91"/>
      <c r="Z109" s="91"/>
      <c r="AA109" s="91"/>
      <c r="AB109" s="96"/>
      <c r="AC109" s="96"/>
      <c r="AD109" s="96"/>
      <c r="AE109" s="96"/>
      <c r="AF109" s="96"/>
      <c r="AG109" s="96"/>
      <c r="AH109" s="91"/>
      <c r="AI109" s="91"/>
      <c r="AJ109" s="91"/>
      <c r="AK109" s="91"/>
      <c r="AL109" s="91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45"/>
      <c r="BM109" s="45"/>
      <c r="BN109" s="45"/>
    </row>
    <row r="110" spans="1:66" ht="12" customHeight="1" x14ac:dyDescent="0.2">
      <c r="A110" s="92" t="s">
        <v>172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4"/>
      <c r="P110" s="74"/>
      <c r="Q110" s="95"/>
      <c r="R110" s="95"/>
      <c r="S110" s="95"/>
      <c r="T110" s="95"/>
      <c r="U110" s="95"/>
      <c r="V110" s="95"/>
      <c r="W110" s="91"/>
      <c r="X110" s="91"/>
      <c r="Y110" s="91"/>
      <c r="Z110" s="91"/>
      <c r="AA110" s="91"/>
      <c r="AB110" s="96"/>
      <c r="AC110" s="96"/>
      <c r="AD110" s="96"/>
      <c r="AE110" s="96"/>
      <c r="AF110" s="96"/>
      <c r="AG110" s="96"/>
      <c r="AH110" s="91"/>
      <c r="AI110" s="91"/>
      <c r="AJ110" s="91"/>
      <c r="AK110" s="91"/>
      <c r="AL110" s="91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45"/>
      <c r="BM110" s="45"/>
      <c r="BN110" s="45"/>
    </row>
    <row r="111" spans="1:66" ht="12" customHeight="1" x14ac:dyDescent="0.2">
      <c r="A111" s="92" t="s">
        <v>173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4"/>
      <c r="P111" s="74"/>
      <c r="Q111" s="95"/>
      <c r="R111" s="95"/>
      <c r="S111" s="95"/>
      <c r="T111" s="95"/>
      <c r="U111" s="95"/>
      <c r="V111" s="95"/>
      <c r="W111" s="91"/>
      <c r="X111" s="91"/>
      <c r="Y111" s="91"/>
      <c r="Z111" s="91"/>
      <c r="AA111" s="91"/>
      <c r="AB111" s="96"/>
      <c r="AC111" s="96"/>
      <c r="AD111" s="96"/>
      <c r="AE111" s="96"/>
      <c r="AF111" s="96"/>
      <c r="AG111" s="96"/>
      <c r="AH111" s="91"/>
      <c r="AI111" s="91"/>
      <c r="AJ111" s="91"/>
      <c r="AK111" s="91"/>
      <c r="AL111" s="91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45"/>
      <c r="BM111" s="45"/>
      <c r="BN111" s="45"/>
    </row>
    <row r="112" spans="1:66" ht="12" customHeight="1" x14ac:dyDescent="0.2">
      <c r="A112" s="92" t="s">
        <v>174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4"/>
      <c r="P112" s="74"/>
      <c r="Q112" s="95"/>
      <c r="R112" s="95"/>
      <c r="S112" s="95"/>
      <c r="T112" s="95"/>
      <c r="U112" s="95"/>
      <c r="V112" s="95"/>
      <c r="W112" s="91"/>
      <c r="X112" s="91"/>
      <c r="Y112" s="91"/>
      <c r="Z112" s="91"/>
      <c r="AA112" s="91"/>
      <c r="AB112" s="96"/>
      <c r="AC112" s="96"/>
      <c r="AD112" s="96"/>
      <c r="AE112" s="96"/>
      <c r="AF112" s="96"/>
      <c r="AG112" s="96"/>
      <c r="AH112" s="91"/>
      <c r="AI112" s="91"/>
      <c r="AJ112" s="91"/>
      <c r="AK112" s="91"/>
      <c r="AL112" s="91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45"/>
      <c r="BM112" s="45"/>
      <c r="BN112" s="45"/>
    </row>
    <row r="113" spans="1:66" ht="12" customHeight="1" x14ac:dyDescent="0.2">
      <c r="A113" s="92" t="s">
        <v>175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4"/>
      <c r="P113" s="74"/>
      <c r="Q113" s="95"/>
      <c r="R113" s="95"/>
      <c r="S113" s="95"/>
      <c r="T113" s="95"/>
      <c r="U113" s="95"/>
      <c r="V113" s="95"/>
      <c r="W113" s="91"/>
      <c r="X113" s="91"/>
      <c r="Y113" s="91"/>
      <c r="Z113" s="91"/>
      <c r="AA113" s="91"/>
      <c r="AB113" s="96"/>
      <c r="AC113" s="96"/>
      <c r="AD113" s="96"/>
      <c r="AE113" s="96"/>
      <c r="AF113" s="96"/>
      <c r="AG113" s="96"/>
      <c r="AH113" s="91"/>
      <c r="AI113" s="91"/>
      <c r="AJ113" s="91"/>
      <c r="AK113" s="91"/>
      <c r="AL113" s="91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45"/>
      <c r="BM113" s="45"/>
      <c r="BN113" s="45"/>
    </row>
    <row r="114" spans="1:66" ht="12" customHeight="1" x14ac:dyDescent="0.2">
      <c r="A114" s="92" t="s">
        <v>176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4"/>
      <c r="P114" s="74"/>
      <c r="Q114" s="95"/>
      <c r="R114" s="95"/>
      <c r="S114" s="95"/>
      <c r="T114" s="95"/>
      <c r="U114" s="95"/>
      <c r="V114" s="95"/>
      <c r="W114" s="91"/>
      <c r="X114" s="91"/>
      <c r="Y114" s="91"/>
      <c r="Z114" s="91"/>
      <c r="AA114" s="91"/>
      <c r="AB114" s="96"/>
      <c r="AC114" s="96"/>
      <c r="AD114" s="96"/>
      <c r="AE114" s="96"/>
      <c r="AF114" s="96"/>
      <c r="AG114" s="96"/>
      <c r="AH114" s="91"/>
      <c r="AI114" s="91"/>
      <c r="AJ114" s="91"/>
      <c r="AK114" s="91"/>
      <c r="AL114" s="91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45"/>
      <c r="BM114" s="45"/>
      <c r="BN114" s="45"/>
    </row>
    <row r="115" spans="1:66" s="4" customFormat="1" ht="7.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23"/>
      <c r="Q115" s="23"/>
      <c r="R115" s="23"/>
      <c r="S115" s="23"/>
      <c r="T115" s="23"/>
      <c r="U115" s="23"/>
      <c r="V115" s="23"/>
      <c r="W115" s="36"/>
      <c r="X115" s="36"/>
      <c r="Y115" s="36"/>
      <c r="Z115" s="36"/>
      <c r="AA115" s="36"/>
      <c r="AB115" s="37"/>
      <c r="AC115" s="37"/>
      <c r="AD115" s="37"/>
      <c r="AE115" s="37"/>
      <c r="AF115" s="37"/>
      <c r="AG115" s="37"/>
      <c r="AH115" s="36"/>
      <c r="AI115" s="36"/>
      <c r="AJ115" s="36"/>
      <c r="AK115" s="36"/>
      <c r="AL115" s="36"/>
      <c r="AP115" s="12"/>
      <c r="AQ115" s="12"/>
      <c r="AR115" s="12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</row>
    <row r="116" spans="1:66" ht="12.75" customHeight="1" x14ac:dyDescent="0.2">
      <c r="A116" s="150" t="s">
        <v>33</v>
      </c>
      <c r="B116" s="151"/>
      <c r="C116" s="151"/>
      <c r="D116" s="151"/>
      <c r="E116" s="228"/>
      <c r="F116" s="228"/>
      <c r="G116" s="61"/>
      <c r="H116" s="150" t="s">
        <v>34</v>
      </c>
      <c r="I116" s="151"/>
      <c r="J116" s="151"/>
      <c r="K116" s="151"/>
      <c r="L116" s="228"/>
      <c r="M116" s="228"/>
      <c r="N116" s="62"/>
      <c r="O116" s="150" t="s">
        <v>132</v>
      </c>
      <c r="P116" s="151"/>
      <c r="Q116" s="151"/>
      <c r="R116" s="151"/>
      <c r="S116" s="151"/>
      <c r="T116" s="152"/>
      <c r="U116" s="228"/>
      <c r="V116" s="228"/>
      <c r="W116" s="63"/>
      <c r="X116" s="150" t="s">
        <v>130</v>
      </c>
      <c r="Y116" s="151"/>
      <c r="Z116" s="151"/>
      <c r="AA116" s="151"/>
      <c r="AB116" s="151"/>
      <c r="AC116" s="110"/>
      <c r="AD116" s="110"/>
      <c r="AE116" s="64"/>
      <c r="AF116" s="150"/>
      <c r="AG116" s="151"/>
      <c r="AH116" s="151"/>
      <c r="AI116" s="151"/>
      <c r="AJ116" s="151"/>
      <c r="AK116" s="110"/>
      <c r="AL116" s="110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</row>
    <row r="117" spans="1:66" s="75" customFormat="1" ht="13.5" customHeight="1" x14ac:dyDescent="0.2">
      <c r="A117" s="90" t="s">
        <v>191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</row>
    <row r="118" spans="1:66" ht="5.25" hidden="1" customHeight="1" x14ac:dyDescent="0.2">
      <c r="A118" s="66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</row>
    <row r="119" spans="1:66" s="4" customFormat="1" ht="3.75" hidden="1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23"/>
      <c r="Q119" s="23"/>
      <c r="R119" s="23"/>
      <c r="S119" s="23"/>
      <c r="T119" s="23"/>
      <c r="U119" s="23"/>
      <c r="V119" s="23"/>
      <c r="W119" s="36"/>
      <c r="X119" s="36"/>
      <c r="Y119" s="36"/>
      <c r="Z119" s="36"/>
      <c r="AA119" s="36"/>
      <c r="AB119" s="37"/>
      <c r="AC119" s="37"/>
      <c r="AD119" s="37"/>
      <c r="AE119" s="37"/>
      <c r="AF119" s="37"/>
      <c r="AG119" s="37"/>
      <c r="AH119" s="36"/>
      <c r="AI119" s="36"/>
      <c r="AJ119" s="36"/>
      <c r="AK119" s="36"/>
      <c r="AL119" s="36"/>
      <c r="AP119" s="12"/>
      <c r="AQ119" s="12"/>
      <c r="AR119" s="12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</row>
    <row r="120" spans="1:66" ht="18.75" customHeight="1" x14ac:dyDescent="0.2">
      <c r="A120" s="230" t="s">
        <v>23</v>
      </c>
      <c r="B120" s="231"/>
      <c r="C120" s="231"/>
      <c r="D120" s="231"/>
      <c r="E120" s="231"/>
      <c r="F120" s="231"/>
      <c r="G120" s="231"/>
      <c r="H120" s="232"/>
      <c r="I120" s="233">
        <f ca="1">TODAY()</f>
        <v>43999</v>
      </c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145" t="s">
        <v>32</v>
      </c>
      <c r="X120" s="145"/>
      <c r="Y120" s="145"/>
      <c r="Z120" s="145"/>
      <c r="AA120" s="145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P120" s="12"/>
      <c r="AQ120" s="12"/>
      <c r="AR120" s="12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</row>
    <row r="121" spans="1:66" s="1" customFormat="1" ht="12.75" customHeight="1" x14ac:dyDescent="0.2">
      <c r="A121" s="147" t="s">
        <v>24</v>
      </c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9"/>
      <c r="W121" s="146"/>
      <c r="X121" s="145"/>
      <c r="Y121" s="145"/>
      <c r="Z121" s="145"/>
      <c r="AA121" s="145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4"/>
      <c r="AN121" s="4"/>
      <c r="AO121" s="4"/>
      <c r="AP121" s="12"/>
      <c r="AQ121" s="12"/>
      <c r="AR121" s="12"/>
      <c r="AS121" s="12"/>
      <c r="AT121" s="12"/>
      <c r="AU121" s="4"/>
      <c r="AV121" s="13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6" ht="12.75" customHeight="1" x14ac:dyDescent="0.2">
      <c r="A122" s="155" t="s">
        <v>25</v>
      </c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7"/>
      <c r="W122" s="146"/>
      <c r="X122" s="145"/>
      <c r="Y122" s="145"/>
      <c r="Z122" s="145"/>
      <c r="AA122" s="145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P122" s="12"/>
      <c r="AQ122" s="12"/>
      <c r="AR122" s="12"/>
      <c r="AS122" s="12"/>
      <c r="AT122" s="12"/>
      <c r="AV122" s="12"/>
    </row>
    <row r="123" spans="1:66" ht="12.75" customHeight="1" x14ac:dyDescent="0.2">
      <c r="A123" s="158" t="s">
        <v>128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60"/>
      <c r="W123" s="164" t="s">
        <v>129</v>
      </c>
      <c r="X123" s="165"/>
      <c r="Y123" s="165"/>
      <c r="Z123" s="165"/>
      <c r="AA123" s="165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P123" s="12"/>
      <c r="AQ123" s="12"/>
      <c r="AR123" s="12"/>
      <c r="AS123" s="12"/>
      <c r="AT123" s="12"/>
      <c r="AV123" s="12"/>
    </row>
    <row r="124" spans="1:66" ht="12.75" customHeight="1" x14ac:dyDescent="0.2">
      <c r="A124" s="161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3"/>
      <c r="W124" s="164"/>
      <c r="X124" s="165"/>
      <c r="Y124" s="165"/>
      <c r="Z124" s="165"/>
      <c r="AA124" s="165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P124" s="12"/>
      <c r="AQ124" s="12"/>
      <c r="AR124" s="12"/>
      <c r="AS124" s="12"/>
      <c r="AT124" s="12"/>
      <c r="AV124" s="12"/>
    </row>
    <row r="125" spans="1:66" s="4" customFormat="1" ht="15" customHeight="1" x14ac:dyDescent="0.2">
      <c r="A125" s="155" t="s">
        <v>196</v>
      </c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7"/>
      <c r="W125" s="164"/>
      <c r="X125" s="165"/>
      <c r="Y125" s="165"/>
      <c r="Z125" s="165"/>
      <c r="AA125" s="165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</row>
    <row r="126" spans="1:66" s="4" customFormat="1" ht="9.75" customHeight="1" x14ac:dyDescent="0.2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</row>
    <row r="127" spans="1:66" ht="12.75" hidden="1" customHeight="1" x14ac:dyDescent="0.2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P127" s="12"/>
      <c r="AQ127" s="12"/>
      <c r="AR127" s="12"/>
      <c r="AS127" s="12"/>
      <c r="AT127" s="12"/>
      <c r="AV127" s="12"/>
    </row>
    <row r="128" spans="1:66" ht="15" customHeight="1" x14ac:dyDescent="0.2">
      <c r="A128" s="229" t="s">
        <v>144</v>
      </c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  <c r="AJ128" s="229"/>
      <c r="AK128" s="229"/>
      <c r="AL128" s="229"/>
    </row>
    <row r="129" spans="1:65" s="44" customFormat="1" ht="15" customHeight="1" x14ac:dyDescent="0.2">
      <c r="A129" s="144" t="s">
        <v>35</v>
      </c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5" s="44" customFormat="1" ht="15" customHeight="1" x14ac:dyDescent="0.2">
      <c r="A130" s="144" t="s">
        <v>200</v>
      </c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5" s="44" customFormat="1" ht="15" customHeight="1" x14ac:dyDescent="0.2">
      <c r="A131" s="144" t="s">
        <v>198</v>
      </c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5" s="44" customFormat="1" ht="15" customHeight="1" x14ac:dyDescent="0.2">
      <c r="A132" s="144" t="s">
        <v>197</v>
      </c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5" s="44" customFormat="1" ht="15" customHeight="1" x14ac:dyDescent="0.2">
      <c r="A133" s="144" t="s">
        <v>199</v>
      </c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5" ht="45.75" hidden="1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30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</row>
    <row r="135" spans="1:6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6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65" ht="15" customHeight="1" x14ac:dyDescent="0.2">
      <c r="A136" s="103" t="str">
        <f>A64</f>
        <v>Number RF-04-01-012</v>
      </c>
      <c r="B136" s="104"/>
      <c r="C136" s="104"/>
      <c r="D136" s="104"/>
      <c r="E136" s="104"/>
      <c r="F136" s="104"/>
      <c r="G136" s="104"/>
      <c r="H136" s="104"/>
      <c r="I136" s="104"/>
      <c r="J136" s="105"/>
      <c r="K136" s="106" t="str">
        <f>K64</f>
        <v>Revision: 1</v>
      </c>
      <c r="L136" s="107"/>
      <c r="M136" s="107"/>
      <c r="N136" s="107"/>
      <c r="O136" s="107"/>
      <c r="P136" s="107"/>
      <c r="Q136" s="107"/>
      <c r="R136" s="107"/>
      <c r="S136" s="107"/>
      <c r="T136" s="108"/>
      <c r="U136" s="109" t="str">
        <f>U64</f>
        <v>Issue Date: 27.05.2020</v>
      </c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8"/>
      <c r="AF136" s="106" t="s">
        <v>181</v>
      </c>
      <c r="AG136" s="107"/>
      <c r="AH136" s="107"/>
      <c r="AI136" s="107"/>
      <c r="AJ136" s="107"/>
      <c r="AK136" s="107"/>
      <c r="AL136" s="108"/>
      <c r="BM136" s="39"/>
    </row>
    <row r="137" spans="1:6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6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6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6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65" ht="1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6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65" ht="1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6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65" ht="1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6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6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6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6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6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65" s="4" customFormat="1" ht="15" customHeight="1" x14ac:dyDescent="0.2">
      <c r="P144" s="6"/>
    </row>
    <row r="145" spans="3:34" s="69" customFormat="1" ht="15" hidden="1" customHeight="1" x14ac:dyDescent="0.2">
      <c r="C145" s="84" t="s">
        <v>190</v>
      </c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6"/>
      <c r="T145" s="102" t="s">
        <v>192</v>
      </c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</row>
    <row r="146" spans="3:34" s="69" customFormat="1" ht="15" hidden="1" customHeight="1" x14ac:dyDescent="0.2">
      <c r="C146" s="84" t="s">
        <v>81</v>
      </c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6"/>
      <c r="T146" s="102" t="s">
        <v>92</v>
      </c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</row>
    <row r="147" spans="3:34" s="69" customFormat="1" hidden="1" x14ac:dyDescent="0.2">
      <c r="C147" s="84" t="s">
        <v>98</v>
      </c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6"/>
      <c r="T147" s="102" t="s">
        <v>93</v>
      </c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</row>
    <row r="148" spans="3:34" s="69" customFormat="1" hidden="1" x14ac:dyDescent="0.2">
      <c r="C148" s="84" t="s">
        <v>99</v>
      </c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6"/>
      <c r="T148" s="234" t="s">
        <v>94</v>
      </c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6"/>
    </row>
    <row r="149" spans="3:34" s="69" customFormat="1" ht="12.75" hidden="1" customHeight="1" x14ac:dyDescent="0.2">
      <c r="C149" s="84" t="s">
        <v>100</v>
      </c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6"/>
      <c r="T149" s="102" t="s">
        <v>95</v>
      </c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</row>
    <row r="150" spans="3:34" s="69" customFormat="1" ht="12.75" hidden="1" customHeight="1" x14ac:dyDescent="0.2">
      <c r="C150" s="84" t="s">
        <v>101</v>
      </c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6"/>
      <c r="T150" s="234" t="s">
        <v>105</v>
      </c>
      <c r="U150" s="235"/>
      <c r="V150" s="235"/>
      <c r="W150" s="235"/>
      <c r="X150" s="235"/>
      <c r="Y150" s="235"/>
      <c r="Z150" s="235"/>
      <c r="AA150" s="235"/>
      <c r="AB150" s="235"/>
      <c r="AC150" s="235"/>
      <c r="AD150" s="235"/>
      <c r="AE150" s="235"/>
      <c r="AF150" s="235"/>
      <c r="AG150" s="235"/>
      <c r="AH150" s="236"/>
    </row>
    <row r="151" spans="3:34" s="69" customFormat="1" ht="12.75" hidden="1" customHeight="1" x14ac:dyDescent="0.2">
      <c r="C151" s="84" t="s">
        <v>102</v>
      </c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6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</row>
    <row r="152" spans="3:34" s="69" customFormat="1" ht="12.75" hidden="1" customHeight="1" x14ac:dyDescent="0.2">
      <c r="C152" s="84" t="s">
        <v>103</v>
      </c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6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</row>
    <row r="153" spans="3:34" s="69" customFormat="1" ht="12.75" hidden="1" customHeight="1" x14ac:dyDescent="0.2">
      <c r="C153" s="84" t="s">
        <v>104</v>
      </c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6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</row>
    <row r="154" spans="3:34" s="4" customFormat="1" ht="12.75" hidden="1" customHeight="1" x14ac:dyDescent="0.2"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</row>
    <row r="155" spans="3:34" s="4" customFormat="1" hidden="1" x14ac:dyDescent="0.2"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</row>
    <row r="156" spans="3:34" hidden="1" x14ac:dyDescent="0.2"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71"/>
      <c r="Q156" s="70"/>
      <c r="R156" s="70"/>
      <c r="S156" s="70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</row>
    <row r="157" spans="3:34" hidden="1" x14ac:dyDescent="0.2">
      <c r="C157" s="281" t="s">
        <v>81</v>
      </c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</row>
    <row r="158" spans="3:34" hidden="1" x14ac:dyDescent="0.2">
      <c r="C158" s="281" t="s">
        <v>98</v>
      </c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</row>
    <row r="159" spans="3:34" hidden="1" x14ac:dyDescent="0.2">
      <c r="C159" s="281" t="s">
        <v>202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</row>
    <row r="160" spans="3:34" hidden="1" x14ac:dyDescent="0.2">
      <c r="C160" s="281" t="s">
        <v>203</v>
      </c>
      <c r="D160" s="281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</row>
    <row r="161" spans="3:15" hidden="1" x14ac:dyDescent="0.2">
      <c r="C161" s="281" t="s">
        <v>100</v>
      </c>
      <c r="D161" s="281"/>
      <c r="E161" s="281"/>
      <c r="F161" s="281"/>
      <c r="G161" s="281"/>
      <c r="H161" s="281"/>
      <c r="I161" s="281"/>
      <c r="J161" s="281"/>
      <c r="K161" s="281"/>
      <c r="L161" s="281"/>
      <c r="M161" s="281"/>
      <c r="N161" s="281"/>
      <c r="O161" s="281"/>
    </row>
    <row r="162" spans="3:15" hidden="1" x14ac:dyDescent="0.2">
      <c r="C162" s="281" t="s">
        <v>204</v>
      </c>
      <c r="D162" s="281"/>
      <c r="E162" s="281"/>
      <c r="F162" s="281"/>
      <c r="G162" s="281"/>
      <c r="H162" s="281"/>
      <c r="I162" s="281"/>
      <c r="J162" s="281"/>
      <c r="K162" s="281"/>
      <c r="L162" s="281"/>
      <c r="M162" s="281"/>
      <c r="N162" s="281"/>
      <c r="O162" s="281"/>
    </row>
    <row r="163" spans="3:15" hidden="1" x14ac:dyDescent="0.2">
      <c r="C163" s="281" t="s">
        <v>205</v>
      </c>
      <c r="D163" s="281"/>
      <c r="E163" s="281"/>
      <c r="F163" s="281"/>
      <c r="G163" s="281"/>
      <c r="H163" s="281"/>
      <c r="I163" s="281"/>
      <c r="J163" s="281"/>
      <c r="K163" s="281"/>
      <c r="L163" s="281"/>
      <c r="M163" s="281"/>
      <c r="N163" s="281"/>
      <c r="O163" s="281"/>
    </row>
    <row r="164" spans="3:15" hidden="1" x14ac:dyDescent="0.2">
      <c r="C164" s="281" t="s">
        <v>206</v>
      </c>
      <c r="D164" s="281"/>
      <c r="E164" s="281"/>
      <c r="F164" s="281"/>
      <c r="G164" s="281"/>
      <c r="H164" s="281"/>
      <c r="I164" s="281"/>
      <c r="J164" s="281"/>
      <c r="K164" s="281"/>
      <c r="L164" s="281"/>
      <c r="M164" s="281"/>
      <c r="N164" s="281"/>
      <c r="O164" s="281"/>
    </row>
    <row r="165" spans="3:15" hidden="1" x14ac:dyDescent="0.2">
      <c r="C165" s="281" t="s">
        <v>213</v>
      </c>
      <c r="D165" s="281"/>
      <c r="E165" s="281"/>
      <c r="F165" s="281"/>
      <c r="G165" s="281"/>
      <c r="H165" s="281"/>
      <c r="I165" s="281"/>
      <c r="J165" s="281"/>
      <c r="K165" s="281"/>
      <c r="L165" s="281"/>
      <c r="M165" s="281"/>
      <c r="N165" s="281"/>
      <c r="O165" s="281"/>
    </row>
    <row r="166" spans="3:15" hidden="1" x14ac:dyDescent="0.2">
      <c r="C166" s="281" t="s">
        <v>212</v>
      </c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</row>
    <row r="167" spans="3:15" hidden="1" x14ac:dyDescent="0.2">
      <c r="C167" s="281" t="s">
        <v>207</v>
      </c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</row>
    <row r="168" spans="3:15" hidden="1" x14ac:dyDescent="0.2">
      <c r="C168" s="281" t="s">
        <v>208</v>
      </c>
      <c r="D168" s="281"/>
      <c r="E168" s="281"/>
      <c r="F168" s="281"/>
      <c r="G168" s="281"/>
      <c r="H168" s="281"/>
      <c r="I168" s="281"/>
      <c r="J168" s="281"/>
      <c r="K168" s="281"/>
      <c r="L168" s="281"/>
      <c r="M168" s="281"/>
      <c r="N168" s="281"/>
      <c r="O168" s="281"/>
    </row>
    <row r="169" spans="3:15" hidden="1" x14ac:dyDescent="0.2">
      <c r="C169" s="281" t="s">
        <v>209</v>
      </c>
      <c r="D169" s="281"/>
      <c r="E169" s="281"/>
      <c r="F169" s="281"/>
      <c r="G169" s="281"/>
      <c r="H169" s="281"/>
      <c r="I169" s="281"/>
      <c r="J169" s="281"/>
      <c r="K169" s="281"/>
      <c r="L169" s="281"/>
      <c r="M169" s="281"/>
      <c r="N169" s="281"/>
      <c r="O169" s="281"/>
    </row>
    <row r="170" spans="3:15" hidden="1" x14ac:dyDescent="0.2">
      <c r="C170" s="281" t="s">
        <v>214</v>
      </c>
      <c r="D170" s="281"/>
      <c r="E170" s="281"/>
      <c r="F170" s="281"/>
      <c r="G170" s="281"/>
      <c r="H170" s="281"/>
      <c r="I170" s="281"/>
      <c r="J170" s="281"/>
      <c r="K170" s="281"/>
      <c r="L170" s="281"/>
      <c r="M170" s="281"/>
      <c r="N170" s="281"/>
      <c r="O170" s="281"/>
    </row>
    <row r="171" spans="3:15" hidden="1" x14ac:dyDescent="0.2">
      <c r="C171" s="281" t="s">
        <v>210</v>
      </c>
      <c r="D171" s="281"/>
      <c r="E171" s="281"/>
      <c r="F171" s="281"/>
      <c r="G171" s="281"/>
      <c r="H171" s="281"/>
      <c r="I171" s="281"/>
      <c r="J171" s="281"/>
      <c r="K171" s="281"/>
      <c r="L171" s="281"/>
      <c r="M171" s="281"/>
      <c r="N171" s="281"/>
      <c r="O171" s="281"/>
    </row>
    <row r="172" spans="3:15" hidden="1" x14ac:dyDescent="0.2">
      <c r="C172" s="281" t="s">
        <v>211</v>
      </c>
      <c r="D172" s="281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</row>
  </sheetData>
  <sheetProtection algorithmName="SHA-512" hashValue="gK2Fxo6L6GJ+hZjU48HeHznhuZu0iRmkwpwtyJJmVafPe1cZul0KG+4aPwrOBsZcdn19TPX87w09GZ+f/1If7A==" saltValue="uV1AwQvGOEgqbnwK39HM9Q==" spinCount="100000" sheet="1" selectLockedCells="1"/>
  <mergeCells count="494">
    <mergeCell ref="AG2:AL3"/>
    <mergeCell ref="D2:AF2"/>
    <mergeCell ref="D3:AF3"/>
    <mergeCell ref="AI33:AL33"/>
    <mergeCell ref="AC38:AF39"/>
    <mergeCell ref="AG44:AJ44"/>
    <mergeCell ref="AG49:AJ49"/>
    <mergeCell ref="AK53:AL53"/>
    <mergeCell ref="U52:AA52"/>
    <mergeCell ref="Y32:AD32"/>
    <mergeCell ref="Y33:AD33"/>
    <mergeCell ref="AC46:AF47"/>
    <mergeCell ref="AC44:AF45"/>
    <mergeCell ref="AC42:AF43"/>
    <mergeCell ref="AG41:AJ41"/>
    <mergeCell ref="AK38:AL39"/>
    <mergeCell ref="V48:AB49"/>
    <mergeCell ref="AK40:AL41"/>
    <mergeCell ref="A35:Q35"/>
    <mergeCell ref="R35:X35"/>
    <mergeCell ref="Y35:AD35"/>
    <mergeCell ref="AE34:AH34"/>
    <mergeCell ref="AG46:AJ46"/>
    <mergeCell ref="AG48:AJ48"/>
    <mergeCell ref="AB80:AG80"/>
    <mergeCell ref="A80:O80"/>
    <mergeCell ref="A84:O84"/>
    <mergeCell ref="AH95:AL95"/>
    <mergeCell ref="AH89:AL89"/>
    <mergeCell ref="AH90:AL90"/>
    <mergeCell ref="AH97:AL97"/>
    <mergeCell ref="AH98:AL98"/>
    <mergeCell ref="AH104:AL104"/>
    <mergeCell ref="AH102:AL102"/>
    <mergeCell ref="AH99:AL99"/>
    <mergeCell ref="A90:O90"/>
    <mergeCell ref="Q90:V90"/>
    <mergeCell ref="AB91:AG91"/>
    <mergeCell ref="AH91:AL91"/>
    <mergeCell ref="W90:AA90"/>
    <mergeCell ref="AH101:AL101"/>
    <mergeCell ref="AB102:AG102"/>
    <mergeCell ref="AH94:AL94"/>
    <mergeCell ref="AB94:AG94"/>
    <mergeCell ref="AB95:AG95"/>
    <mergeCell ref="A92:O92"/>
    <mergeCell ref="Q92:V92"/>
    <mergeCell ref="W92:AA92"/>
    <mergeCell ref="Q81:V81"/>
    <mergeCell ref="AB82:AG82"/>
    <mergeCell ref="AB98:AG98"/>
    <mergeCell ref="AB99:AG99"/>
    <mergeCell ref="A86:O86"/>
    <mergeCell ref="W91:AA91"/>
    <mergeCell ref="A89:O89"/>
    <mergeCell ref="Q89:V89"/>
    <mergeCell ref="W89:AA89"/>
    <mergeCell ref="AB89:AG89"/>
    <mergeCell ref="Q84:V84"/>
    <mergeCell ref="W84:AA84"/>
    <mergeCell ref="AB84:AG84"/>
    <mergeCell ref="AB81:AG81"/>
    <mergeCell ref="W81:AA81"/>
    <mergeCell ref="A83:O83"/>
    <mergeCell ref="AB92:AG92"/>
    <mergeCell ref="A91:O91"/>
    <mergeCell ref="Q91:V91"/>
    <mergeCell ref="A87:O87"/>
    <mergeCell ref="A85:O85"/>
    <mergeCell ref="Q85:V85"/>
    <mergeCell ref="W85:AA85"/>
    <mergeCell ref="AB85:AG85"/>
    <mergeCell ref="A88:O88"/>
    <mergeCell ref="Q88:V88"/>
    <mergeCell ref="W88:AA88"/>
    <mergeCell ref="Q87:V87"/>
    <mergeCell ref="W87:AA87"/>
    <mergeCell ref="AB87:AG87"/>
    <mergeCell ref="K24:R24"/>
    <mergeCell ref="AA24:AF24"/>
    <mergeCell ref="N27:T27"/>
    <mergeCell ref="A29:M29"/>
    <mergeCell ref="AH81:AL81"/>
    <mergeCell ref="A79:O79"/>
    <mergeCell ref="AB79:AG79"/>
    <mergeCell ref="AG45:AJ45"/>
    <mergeCell ref="AC40:AF41"/>
    <mergeCell ref="A38:F39"/>
    <mergeCell ref="V40:AB41"/>
    <mergeCell ref="L41:P41"/>
    <mergeCell ref="AG38:AJ38"/>
    <mergeCell ref="AG39:AJ39"/>
    <mergeCell ref="AG43:AJ43"/>
    <mergeCell ref="L43:P43"/>
    <mergeCell ref="G44:K45"/>
    <mergeCell ref="A44:F45"/>
    <mergeCell ref="Q43:U43"/>
    <mergeCell ref="A42:F43"/>
    <mergeCell ref="G46:K47"/>
    <mergeCell ref="W75:AA75"/>
    <mergeCell ref="W76:AA76"/>
    <mergeCell ref="A81:O81"/>
    <mergeCell ref="S24:Z24"/>
    <mergeCell ref="N28:T28"/>
    <mergeCell ref="U29:X29"/>
    <mergeCell ref="U27:X27"/>
    <mergeCell ref="U28:X28"/>
    <mergeCell ref="G40:K41"/>
    <mergeCell ref="L46:P46"/>
    <mergeCell ref="L47:P47"/>
    <mergeCell ref="Q46:U46"/>
    <mergeCell ref="G42:K43"/>
    <mergeCell ref="L42:P42"/>
    <mergeCell ref="V46:AB47"/>
    <mergeCell ref="Q44:U44"/>
    <mergeCell ref="V44:AB45"/>
    <mergeCell ref="Y34:AD34"/>
    <mergeCell ref="L39:P39"/>
    <mergeCell ref="Q38:U38"/>
    <mergeCell ref="AC29:AL29"/>
    <mergeCell ref="N29:T29"/>
    <mergeCell ref="R32:X32"/>
    <mergeCell ref="R33:X33"/>
    <mergeCell ref="AC28:AL28"/>
    <mergeCell ref="AI32:AL32"/>
    <mergeCell ref="AC27:AL27"/>
    <mergeCell ref="AI34:AL34"/>
    <mergeCell ref="AI35:AL35"/>
    <mergeCell ref="Q45:U45"/>
    <mergeCell ref="Q48:U48"/>
    <mergeCell ref="L49:P49"/>
    <mergeCell ref="Q49:U49"/>
    <mergeCell ref="AG56:AJ56"/>
    <mergeCell ref="AK44:AL45"/>
    <mergeCell ref="AK46:AL47"/>
    <mergeCell ref="L45:P45"/>
    <mergeCell ref="AK42:AL43"/>
    <mergeCell ref="AC48:AF49"/>
    <mergeCell ref="AG47:AJ47"/>
    <mergeCell ref="V38:AB39"/>
    <mergeCell ref="A34:Q34"/>
    <mergeCell ref="R34:X34"/>
    <mergeCell ref="Q39:U39"/>
    <mergeCell ref="U55:AA55"/>
    <mergeCell ref="A46:F47"/>
    <mergeCell ref="L48:P48"/>
    <mergeCell ref="U53:AA53"/>
    <mergeCell ref="G48:K49"/>
    <mergeCell ref="Q47:U47"/>
    <mergeCell ref="L44:P44"/>
    <mergeCell ref="AI17:AJ17"/>
    <mergeCell ref="K21:R21"/>
    <mergeCell ref="AG21:AL21"/>
    <mergeCell ref="AA21:AF21"/>
    <mergeCell ref="E17:N17"/>
    <mergeCell ref="AK17:AL17"/>
    <mergeCell ref="S18:T18"/>
    <mergeCell ref="U18:AD18"/>
    <mergeCell ref="A21:J21"/>
    <mergeCell ref="A17:D17"/>
    <mergeCell ref="S21:Z21"/>
    <mergeCell ref="E18:R18"/>
    <mergeCell ref="A18:D18"/>
    <mergeCell ref="A33:Q33"/>
    <mergeCell ref="L40:P40"/>
    <mergeCell ref="A27:M27"/>
    <mergeCell ref="Y28:AB28"/>
    <mergeCell ref="U56:AA56"/>
    <mergeCell ref="AG55:AJ55"/>
    <mergeCell ref="AG53:AJ53"/>
    <mergeCell ref="R56:S56"/>
    <mergeCell ref="A55:Q55"/>
    <mergeCell ref="T52:T57"/>
    <mergeCell ref="R52:S52"/>
    <mergeCell ref="U57:AA57"/>
    <mergeCell ref="AB52:AF52"/>
    <mergeCell ref="AB57:AF57"/>
    <mergeCell ref="A57:Q57"/>
    <mergeCell ref="R57:S57"/>
    <mergeCell ref="A54:Q54"/>
    <mergeCell ref="R54:S54"/>
    <mergeCell ref="U54:AA54"/>
    <mergeCell ref="AB53:AF53"/>
    <mergeCell ref="A40:F41"/>
    <mergeCell ref="AE33:AH33"/>
    <mergeCell ref="Q41:U41"/>
    <mergeCell ref="AG57:AJ57"/>
    <mergeCell ref="T151:AH151"/>
    <mergeCell ref="AK48:AL49"/>
    <mergeCell ref="AG42:AJ42"/>
    <mergeCell ref="V42:AB43"/>
    <mergeCell ref="W82:AA82"/>
    <mergeCell ref="W93:AA93"/>
    <mergeCell ref="Q82:V82"/>
    <mergeCell ref="AB54:AF54"/>
    <mergeCell ref="T129:AL129"/>
    <mergeCell ref="T130:AL130"/>
    <mergeCell ref="Q93:V93"/>
    <mergeCell ref="AB97:AG97"/>
    <mergeCell ref="I61:X61"/>
    <mergeCell ref="Y61:AL61"/>
    <mergeCell ref="I62:X62"/>
    <mergeCell ref="Y62:AL62"/>
    <mergeCell ref="AH93:AL93"/>
    <mergeCell ref="AB75:AG75"/>
    <mergeCell ref="A82:O82"/>
    <mergeCell ref="AB76:AG76"/>
    <mergeCell ref="AH77:AL77"/>
    <mergeCell ref="AH82:AL82"/>
    <mergeCell ref="I59:X59"/>
    <mergeCell ref="Q42:U42"/>
    <mergeCell ref="C153:O153"/>
    <mergeCell ref="E116:F116"/>
    <mergeCell ref="L116:M116"/>
    <mergeCell ref="C151:O151"/>
    <mergeCell ref="U116:V116"/>
    <mergeCell ref="X116:AB116"/>
    <mergeCell ref="C147:O147"/>
    <mergeCell ref="A128:AL128"/>
    <mergeCell ref="T152:AH152"/>
    <mergeCell ref="T146:AH146"/>
    <mergeCell ref="C145:O145"/>
    <mergeCell ref="A116:D116"/>
    <mergeCell ref="A130:S130"/>
    <mergeCell ref="T132:AL132"/>
    <mergeCell ref="A131:S131"/>
    <mergeCell ref="T131:AL131"/>
    <mergeCell ref="A120:H120"/>
    <mergeCell ref="I120:V120"/>
    <mergeCell ref="T147:AH147"/>
    <mergeCell ref="T149:AH149"/>
    <mergeCell ref="AC116:AD116"/>
    <mergeCell ref="T148:AH148"/>
    <mergeCell ref="T150:AH150"/>
    <mergeCell ref="C146:O146"/>
    <mergeCell ref="C152:O152"/>
    <mergeCell ref="W114:AA114"/>
    <mergeCell ref="AB114:AG114"/>
    <mergeCell ref="A6:AL6"/>
    <mergeCell ref="A10:D10"/>
    <mergeCell ref="O10:T10"/>
    <mergeCell ref="E15:Q15"/>
    <mergeCell ref="U13:AD13"/>
    <mergeCell ref="U17:AD17"/>
    <mergeCell ref="O11:T11"/>
    <mergeCell ref="U11:AD11"/>
    <mergeCell ref="A14:D14"/>
    <mergeCell ref="A15:D15"/>
    <mergeCell ref="O17:T17"/>
    <mergeCell ref="A13:D13"/>
    <mergeCell ref="A12:D12"/>
    <mergeCell ref="AF9:AL15"/>
    <mergeCell ref="R13:T13"/>
    <mergeCell ref="U9:AD9"/>
    <mergeCell ref="U10:AD10"/>
    <mergeCell ref="E9:N9"/>
    <mergeCell ref="E10:N10"/>
    <mergeCell ref="AH114:AL114"/>
    <mergeCell ref="AH105:AL105"/>
    <mergeCell ref="A9:D9"/>
    <mergeCell ref="O9:T9"/>
    <mergeCell ref="E12:Q12"/>
    <mergeCell ref="U15:AD15"/>
    <mergeCell ref="R12:T12"/>
    <mergeCell ref="U12:AD12"/>
    <mergeCell ref="R14:T14"/>
    <mergeCell ref="R15:T15"/>
    <mergeCell ref="Y59:AL59"/>
    <mergeCell ref="E11:N11"/>
    <mergeCell ref="AF17:AH17"/>
    <mergeCell ref="A11:D11"/>
    <mergeCell ref="U14:AD14"/>
    <mergeCell ref="E13:Q13"/>
    <mergeCell ref="K23:R23"/>
    <mergeCell ref="S23:Z23"/>
    <mergeCell ref="A23:J23"/>
    <mergeCell ref="AA23:AF23"/>
    <mergeCell ref="E14:Q14"/>
    <mergeCell ref="AG22:AL22"/>
    <mergeCell ref="AA22:AF22"/>
    <mergeCell ref="AK57:AL57"/>
    <mergeCell ref="S22:Z22"/>
    <mergeCell ref="AG24:AL24"/>
    <mergeCell ref="A61:H61"/>
    <mergeCell ref="Y60:AL60"/>
    <mergeCell ref="A59:H59"/>
    <mergeCell ref="A37:G37"/>
    <mergeCell ref="Y29:AB29"/>
    <mergeCell ref="Y27:AB27"/>
    <mergeCell ref="A32:Q32"/>
    <mergeCell ref="A28:M28"/>
    <mergeCell ref="A48:F49"/>
    <mergeCell ref="R53:S53"/>
    <mergeCell ref="AB55:AF55"/>
    <mergeCell ref="AB56:AF56"/>
    <mergeCell ref="AK54:AL54"/>
    <mergeCell ref="A56:Q56"/>
    <mergeCell ref="A53:Q53"/>
    <mergeCell ref="R55:S55"/>
    <mergeCell ref="AK55:AL55"/>
    <mergeCell ref="AK56:AL56"/>
    <mergeCell ref="AG52:AJ52"/>
    <mergeCell ref="AG54:AJ54"/>
    <mergeCell ref="A52:Q52"/>
    <mergeCell ref="AK52:AL52"/>
    <mergeCell ref="Q40:U40"/>
    <mergeCell ref="AE32:AH32"/>
    <mergeCell ref="A71:AL71"/>
    <mergeCell ref="AH75:AL75"/>
    <mergeCell ref="Q75:V75"/>
    <mergeCell ref="A76:O76"/>
    <mergeCell ref="Q76:V76"/>
    <mergeCell ref="AH76:AL76"/>
    <mergeCell ref="W77:AA77"/>
    <mergeCell ref="A75:O75"/>
    <mergeCell ref="Q77:V77"/>
    <mergeCell ref="AB77:AG77"/>
    <mergeCell ref="A77:O77"/>
    <mergeCell ref="Q108:V108"/>
    <mergeCell ref="Q96:V96"/>
    <mergeCell ref="W96:AA96"/>
    <mergeCell ref="A97:O97"/>
    <mergeCell ref="A93:O93"/>
    <mergeCell ref="AB112:AG112"/>
    <mergeCell ref="A114:O114"/>
    <mergeCell ref="Q114:V114"/>
    <mergeCell ref="AB88:AG88"/>
    <mergeCell ref="AB107:AG107"/>
    <mergeCell ref="Q105:V105"/>
    <mergeCell ref="W105:AA105"/>
    <mergeCell ref="W103:AA103"/>
    <mergeCell ref="AB103:AG103"/>
    <mergeCell ref="A109:O109"/>
    <mergeCell ref="Q113:V113"/>
    <mergeCell ref="AB113:AG113"/>
    <mergeCell ref="Q112:V112"/>
    <mergeCell ref="W113:AA113"/>
    <mergeCell ref="AB108:AG108"/>
    <mergeCell ref="A133:S133"/>
    <mergeCell ref="T133:AL133"/>
    <mergeCell ref="W120:AA122"/>
    <mergeCell ref="C149:O149"/>
    <mergeCell ref="C150:O150"/>
    <mergeCell ref="A132:S132"/>
    <mergeCell ref="A121:V121"/>
    <mergeCell ref="T145:AH145"/>
    <mergeCell ref="O116:T116"/>
    <mergeCell ref="B118:AL118"/>
    <mergeCell ref="A127:AL127"/>
    <mergeCell ref="A122:V122"/>
    <mergeCell ref="A123:V124"/>
    <mergeCell ref="W123:AA125"/>
    <mergeCell ref="AB123:AL125"/>
    <mergeCell ref="A125:V125"/>
    <mergeCell ref="AB120:AL122"/>
    <mergeCell ref="A129:S129"/>
    <mergeCell ref="A126:AL126"/>
    <mergeCell ref="AF116:AJ116"/>
    <mergeCell ref="H116:K116"/>
    <mergeCell ref="A2:C3"/>
    <mergeCell ref="AB93:AG93"/>
    <mergeCell ref="A111:O111"/>
    <mergeCell ref="Q111:V111"/>
    <mergeCell ref="W111:AA111"/>
    <mergeCell ref="A110:O110"/>
    <mergeCell ref="AB111:AG111"/>
    <mergeCell ref="A95:O95"/>
    <mergeCell ref="Q95:V95"/>
    <mergeCell ref="W95:AA95"/>
    <mergeCell ref="A94:O94"/>
    <mergeCell ref="AB106:AG106"/>
    <mergeCell ref="Q94:V94"/>
    <mergeCell ref="W94:AA94"/>
    <mergeCell ref="A96:O96"/>
    <mergeCell ref="A78:O78"/>
    <mergeCell ref="Q109:V109"/>
    <mergeCell ref="W109:AA109"/>
    <mergeCell ref="AB109:AG109"/>
    <mergeCell ref="AB105:AG105"/>
    <mergeCell ref="Q103:V103"/>
    <mergeCell ref="Q104:V104"/>
    <mergeCell ref="Q106:V106"/>
    <mergeCell ref="A108:O108"/>
    <mergeCell ref="AH103:AL103"/>
    <mergeCell ref="W97:AA97"/>
    <mergeCell ref="A99:O99"/>
    <mergeCell ref="Q99:V99"/>
    <mergeCell ref="W99:AA99"/>
    <mergeCell ref="Q102:V102"/>
    <mergeCell ref="Q97:V97"/>
    <mergeCell ref="A98:O98"/>
    <mergeCell ref="Q98:V98"/>
    <mergeCell ref="W98:AA98"/>
    <mergeCell ref="W102:AA102"/>
    <mergeCell ref="Q100:V100"/>
    <mergeCell ref="W100:AA100"/>
    <mergeCell ref="Q101:V101"/>
    <mergeCell ref="W101:AA101"/>
    <mergeCell ref="AH80:AL80"/>
    <mergeCell ref="W78:AA78"/>
    <mergeCell ref="Q78:V78"/>
    <mergeCell ref="AH78:AL78"/>
    <mergeCell ref="AH79:AL79"/>
    <mergeCell ref="AH88:AL88"/>
    <mergeCell ref="AH92:AL92"/>
    <mergeCell ref="AH85:AL85"/>
    <mergeCell ref="AB90:AG90"/>
    <mergeCell ref="AH87:AL87"/>
    <mergeCell ref="AB78:AG78"/>
    <mergeCell ref="AH83:AL83"/>
    <mergeCell ref="Q83:V83"/>
    <mergeCell ref="W83:AA83"/>
    <mergeCell ref="AB83:AG83"/>
    <mergeCell ref="AH84:AL84"/>
    <mergeCell ref="W86:AA86"/>
    <mergeCell ref="AB86:AG86"/>
    <mergeCell ref="AH86:AL86"/>
    <mergeCell ref="Q86:V86"/>
    <mergeCell ref="W79:AA79"/>
    <mergeCell ref="W80:AA80"/>
    <mergeCell ref="Q79:V79"/>
    <mergeCell ref="Q80:V80"/>
    <mergeCell ref="AH111:AL111"/>
    <mergeCell ref="AH106:AL106"/>
    <mergeCell ref="D5:AF5"/>
    <mergeCell ref="D4:AF4"/>
    <mergeCell ref="A66:C67"/>
    <mergeCell ref="D66:AF66"/>
    <mergeCell ref="AG66:AL67"/>
    <mergeCell ref="D67:AF67"/>
    <mergeCell ref="D68:AF68"/>
    <mergeCell ref="D69:AF69"/>
    <mergeCell ref="A70:AL70"/>
    <mergeCell ref="A22:J22"/>
    <mergeCell ref="A24:J24"/>
    <mergeCell ref="A64:J64"/>
    <mergeCell ref="K64:T64"/>
    <mergeCell ref="U64:AE64"/>
    <mergeCell ref="AF64:AL64"/>
    <mergeCell ref="K22:R22"/>
    <mergeCell ref="AG23:AL23"/>
    <mergeCell ref="L38:P38"/>
    <mergeCell ref="G38:K39"/>
    <mergeCell ref="AE35:AH35"/>
    <mergeCell ref="AG40:AJ40"/>
    <mergeCell ref="A60:H60"/>
    <mergeCell ref="A62:H62"/>
    <mergeCell ref="I60:X60"/>
    <mergeCell ref="T153:AH153"/>
    <mergeCell ref="C148:O148"/>
    <mergeCell ref="A136:J136"/>
    <mergeCell ref="K136:T136"/>
    <mergeCell ref="U136:AE136"/>
    <mergeCell ref="AF136:AL136"/>
    <mergeCell ref="AK116:AL116"/>
    <mergeCell ref="AB96:AG96"/>
    <mergeCell ref="AH96:AL96"/>
    <mergeCell ref="A104:O104"/>
    <mergeCell ref="A106:O106"/>
    <mergeCell ref="A105:O105"/>
    <mergeCell ref="A100:O100"/>
    <mergeCell ref="A101:O101"/>
    <mergeCell ref="A102:O102"/>
    <mergeCell ref="A103:O103"/>
    <mergeCell ref="AH113:AL113"/>
    <mergeCell ref="W108:AA108"/>
    <mergeCell ref="AH107:AL107"/>
    <mergeCell ref="AB100:AG100"/>
    <mergeCell ref="AH100:AL100"/>
    <mergeCell ref="AB101:AG101"/>
    <mergeCell ref="A63:AL63"/>
    <mergeCell ref="A8:G8"/>
    <mergeCell ref="A26:H26"/>
    <mergeCell ref="A31:R31"/>
    <mergeCell ref="A51:H51"/>
    <mergeCell ref="U51:AF51"/>
    <mergeCell ref="A74:F74"/>
    <mergeCell ref="A117:AL117"/>
    <mergeCell ref="AH108:AL108"/>
    <mergeCell ref="A112:O112"/>
    <mergeCell ref="W112:AA112"/>
    <mergeCell ref="AH112:AL112"/>
    <mergeCell ref="Q110:V110"/>
    <mergeCell ref="W110:AA110"/>
    <mergeCell ref="AB110:AG110"/>
    <mergeCell ref="AH110:AL110"/>
    <mergeCell ref="A113:O113"/>
    <mergeCell ref="W104:AA104"/>
    <mergeCell ref="AB104:AG104"/>
    <mergeCell ref="W106:AA106"/>
    <mergeCell ref="A107:O107"/>
    <mergeCell ref="Q107:V107"/>
    <mergeCell ref="W107:AA107"/>
    <mergeCell ref="AH109:AL109"/>
  </mergeCells>
  <phoneticPr fontId="0" type="noConversion"/>
  <conditionalFormatting sqref="AH115:AK115 AH76 AH119:AK119">
    <cfRule type="expression" priority="58" stopIfTrue="1">
      <formula>AH76=0</formula>
    </cfRule>
    <cfRule type="expression" dxfId="28" priority="59" stopIfTrue="1">
      <formula>AH76-TODAY()&lt;0</formula>
    </cfRule>
    <cfRule type="expression" dxfId="27" priority="60" stopIfTrue="1">
      <formula>AH76-TODAY()&lt;120</formula>
    </cfRule>
  </conditionalFormatting>
  <conditionalFormatting sqref="AG73:AL73 AG30:AL30 AG25:AL25 AG36:AL36">
    <cfRule type="expression" dxfId="26" priority="61" stopIfTrue="1">
      <formula>#REF!=0</formula>
    </cfRule>
    <cfRule type="expression" dxfId="25" priority="62" stopIfTrue="1">
      <formula>#REF!-TODAY()&lt;0</formula>
    </cfRule>
    <cfRule type="expression" dxfId="24" priority="63" stopIfTrue="1">
      <formula>#REF!-TODAY()&lt;120</formula>
    </cfRule>
  </conditionalFormatting>
  <conditionalFormatting sqref="AG23:AL23">
    <cfRule type="expression" dxfId="23" priority="64" stopIfTrue="1">
      <formula>$AG$22=0</formula>
    </cfRule>
    <cfRule type="expression" dxfId="22" priority="65" stopIfTrue="1">
      <formula>$AG$22-TODAY()&lt;0</formula>
    </cfRule>
    <cfRule type="expression" dxfId="21" priority="66" stopIfTrue="1">
      <formula>$AG$22-TODAY()&lt;120</formula>
    </cfRule>
  </conditionalFormatting>
  <conditionalFormatting sqref="AG23:AL23">
    <cfRule type="expression" dxfId="20" priority="76" stopIfTrue="1">
      <formula>#REF!=0</formula>
    </cfRule>
    <cfRule type="expression" dxfId="19" priority="77" stopIfTrue="1">
      <formula>#REF!-TODAY()&lt;0</formula>
    </cfRule>
    <cfRule type="expression" dxfId="18" priority="78" stopIfTrue="1">
      <formula>#REF!-TODAY()&lt;120</formula>
    </cfRule>
  </conditionalFormatting>
  <conditionalFormatting sqref="AH109 AH112:AH114">
    <cfRule type="expression" priority="28" stopIfTrue="1">
      <formula>AH109=0</formula>
    </cfRule>
    <cfRule type="expression" dxfId="17" priority="29" stopIfTrue="1">
      <formula>AH109-TODAY()&lt;0</formula>
    </cfRule>
    <cfRule type="expression" dxfId="16" priority="30" stopIfTrue="1">
      <formula>AH109-TODAY()&lt;120</formula>
    </cfRule>
  </conditionalFormatting>
  <conditionalFormatting sqref="AH108">
    <cfRule type="expression" priority="22" stopIfTrue="1">
      <formula>AH108=0</formula>
    </cfRule>
    <cfRule type="expression" dxfId="15" priority="23" stopIfTrue="1">
      <formula>AH108-TODAY()&lt;0</formula>
    </cfRule>
    <cfRule type="expression" dxfId="14" priority="24" stopIfTrue="1">
      <formula>AH108-TODAY()&lt;120</formula>
    </cfRule>
  </conditionalFormatting>
  <conditionalFormatting sqref="AH110">
    <cfRule type="expression" priority="19" stopIfTrue="1">
      <formula>AH110=0</formula>
    </cfRule>
    <cfRule type="expression" dxfId="13" priority="20" stopIfTrue="1">
      <formula>AH110-TODAY()&lt;0</formula>
    </cfRule>
    <cfRule type="expression" dxfId="12" priority="21" stopIfTrue="1">
      <formula>AH110-TODAY()&lt;120</formula>
    </cfRule>
  </conditionalFormatting>
  <conditionalFormatting sqref="AH111">
    <cfRule type="expression" priority="16" stopIfTrue="1">
      <formula>AH111=0</formula>
    </cfRule>
    <cfRule type="expression" dxfId="11" priority="17" stopIfTrue="1">
      <formula>AH111-TODAY()&lt;0</formula>
    </cfRule>
    <cfRule type="expression" dxfId="10" priority="18" stopIfTrue="1">
      <formula>AH111-TODAY()&lt;120</formula>
    </cfRule>
  </conditionalFormatting>
  <conditionalFormatting sqref="AH85 AH77 AH90:AH95 AH81">
    <cfRule type="expression" priority="13" stopIfTrue="1">
      <formula>AH77=0</formula>
    </cfRule>
    <cfRule type="expression" dxfId="9" priority="14" stopIfTrue="1">
      <formula>AH77-TODAY()&lt;0</formula>
    </cfRule>
    <cfRule type="expression" dxfId="8" priority="15" stopIfTrue="1">
      <formula>AH77-TODAY()&lt;120</formula>
    </cfRule>
  </conditionalFormatting>
  <conditionalFormatting sqref="AH98:AH107">
    <cfRule type="expression" priority="7" stopIfTrue="1">
      <formula>AH98=0</formula>
    </cfRule>
    <cfRule type="expression" dxfId="7" priority="8" stopIfTrue="1">
      <formula>AH98-TODAY()&lt;0</formula>
    </cfRule>
    <cfRule type="expression" dxfId="6" priority="9" stopIfTrue="1">
      <formula>AH98-TODAY()&lt;120</formula>
    </cfRule>
  </conditionalFormatting>
  <conditionalFormatting sqref="AH97">
    <cfRule type="expression" priority="10" stopIfTrue="1">
      <formula>AH97=0</formula>
    </cfRule>
    <cfRule type="expression" dxfId="5" priority="11" stopIfTrue="1">
      <formula>AH97-TODAY()&lt;0</formula>
    </cfRule>
    <cfRule type="expression" dxfId="4" priority="12" stopIfTrue="1">
      <formula>AH97-TODAY()&lt;120</formula>
    </cfRule>
  </conditionalFormatting>
  <conditionalFormatting sqref="AH78:AH80">
    <cfRule type="expression" priority="4" stopIfTrue="1">
      <formula>AH78=0</formula>
    </cfRule>
    <cfRule type="expression" dxfId="3" priority="5" stopIfTrue="1">
      <formula>AH78-TODAY()&lt;0</formula>
    </cfRule>
    <cfRule type="expression" dxfId="2" priority="6" stopIfTrue="1">
      <formula>AH78-TODAY()&lt;120</formula>
    </cfRule>
  </conditionalFormatting>
  <conditionalFormatting sqref="AH96">
    <cfRule type="expression" priority="1" stopIfTrue="1">
      <formula>AH96=0</formula>
    </cfRule>
    <cfRule type="expression" dxfId="1" priority="2" stopIfTrue="1">
      <formula>AH96-TODAY()&lt;0</formula>
    </cfRule>
    <cfRule type="expression" dxfId="0" priority="3" stopIfTrue="1">
      <formula>AH96-TODAY()&lt;120</formula>
    </cfRule>
  </conditionalFormatting>
  <dataValidations count="3">
    <dataValidation type="list" allowBlank="1" showInputMessage="1" showErrorMessage="1" sqref="A33:Q33" xr:uid="{00000000-0002-0000-0000-000000000000}">
      <formula1>$C$145:$C$153</formula1>
    </dataValidation>
    <dataValidation type="list" allowBlank="1" showInputMessage="1" showErrorMessage="1" sqref="A76:O76" xr:uid="{00000000-0002-0000-0000-000001000000}">
      <formula1>$T$145:$T$150</formula1>
    </dataValidation>
    <dataValidation type="list" allowBlank="1" showInputMessage="1" showErrorMessage="1" sqref="U10:AD10" xr:uid="{F4C8355F-CC85-45FD-B448-59C08EB99D58}">
      <formula1>$C$156:$C$172</formula1>
    </dataValidation>
  </dataValidations>
  <pageMargins left="0.41" right="0.41" top="0.47" bottom="0.27" header="0.43" footer="0.25"/>
  <pageSetup paperSize="9" scale="95" orientation="portrait" r:id="rId1"/>
  <headerFooter alignWithMargins="0"/>
  <ignoredErrors>
    <ignoredError sqref="A136 K136 U1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page1</vt:lpstr>
      <vt:lpstr>page1!Область_печати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 Employment</dc:title>
  <dc:creator>Vadim Korolev</dc:creator>
  <cp:lastModifiedBy>Davit Nogaideli</cp:lastModifiedBy>
  <cp:lastPrinted>2020-06-17T14:21:38Z</cp:lastPrinted>
  <dcterms:created xsi:type="dcterms:W3CDTF">1999-11-15T08:16:45Z</dcterms:created>
  <dcterms:modified xsi:type="dcterms:W3CDTF">2020-06-17T14:21:42Z</dcterms:modified>
</cp:coreProperties>
</file>